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Slunečnice_Krnov/Rozpočet/"/>
    </mc:Choice>
  </mc:AlternateContent>
  <xr:revisionPtr revIDLastSave="0" documentId="8_{C376C2C6-0CFA-446D-BB6C-BA32F2847ED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 1 Pol'!$A$1:$X$269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68" i="12"/>
  <c r="BA262" i="12"/>
  <c r="BA10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G14" i="12"/>
  <c r="G13" i="12" s="1"/>
  <c r="I14" i="12"/>
  <c r="I13" i="12" s="1"/>
  <c r="K14" i="12"/>
  <c r="O14" i="12"/>
  <c r="O13" i="12" s="1"/>
  <c r="Q14" i="12"/>
  <c r="Q13" i="12" s="1"/>
  <c r="V14" i="12"/>
  <c r="G17" i="12"/>
  <c r="M17" i="12" s="1"/>
  <c r="I17" i="12"/>
  <c r="K17" i="12"/>
  <c r="O17" i="12"/>
  <c r="Q17" i="12"/>
  <c r="V17" i="12"/>
  <c r="G20" i="12"/>
  <c r="I20" i="12"/>
  <c r="K20" i="12"/>
  <c r="K13" i="12" s="1"/>
  <c r="M20" i="12"/>
  <c r="O20" i="12"/>
  <c r="Q20" i="12"/>
  <c r="V20" i="12"/>
  <c r="V13" i="12" s="1"/>
  <c r="G23" i="12"/>
  <c r="I23" i="12"/>
  <c r="K23" i="12"/>
  <c r="M23" i="12"/>
  <c r="O23" i="12"/>
  <c r="Q23" i="12"/>
  <c r="V23" i="12"/>
  <c r="G26" i="12"/>
  <c r="O26" i="12"/>
  <c r="G27" i="12"/>
  <c r="M27" i="12" s="1"/>
  <c r="M26" i="12" s="1"/>
  <c r="I27" i="12"/>
  <c r="I26" i="12" s="1"/>
  <c r="K27" i="12"/>
  <c r="K26" i="12" s="1"/>
  <c r="O27" i="12"/>
  <c r="Q27" i="12"/>
  <c r="Q26" i="12" s="1"/>
  <c r="V27" i="12"/>
  <c r="V26" i="12" s="1"/>
  <c r="G33" i="12"/>
  <c r="I33" i="12"/>
  <c r="K33" i="12"/>
  <c r="M33" i="12"/>
  <c r="O33" i="12"/>
  <c r="Q33" i="12"/>
  <c r="V33" i="12"/>
  <c r="K35" i="12"/>
  <c r="V35" i="12"/>
  <c r="G36" i="12"/>
  <c r="G35" i="12" s="1"/>
  <c r="I36" i="12"/>
  <c r="I35" i="12" s="1"/>
  <c r="K36" i="12"/>
  <c r="O36" i="12"/>
  <c r="O35" i="12" s="1"/>
  <c r="Q36" i="12"/>
  <c r="Q35" i="12" s="1"/>
  <c r="V36" i="12"/>
  <c r="G42" i="12"/>
  <c r="I42" i="12"/>
  <c r="K42" i="12"/>
  <c r="K41" i="12" s="1"/>
  <c r="M42" i="12"/>
  <c r="O42" i="12"/>
  <c r="Q42" i="12"/>
  <c r="V42" i="12"/>
  <c r="V41" i="12" s="1"/>
  <c r="G46" i="12"/>
  <c r="I46" i="12"/>
  <c r="K46" i="12"/>
  <c r="M46" i="12"/>
  <c r="O46" i="12"/>
  <c r="Q46" i="12"/>
  <c r="V46" i="12"/>
  <c r="G51" i="12"/>
  <c r="G41" i="12" s="1"/>
  <c r="I51" i="12"/>
  <c r="K51" i="12"/>
  <c r="O51" i="12"/>
  <c r="O41" i="12" s="1"/>
  <c r="Q51" i="12"/>
  <c r="V51" i="12"/>
  <c r="G55" i="12"/>
  <c r="M55" i="12" s="1"/>
  <c r="I55" i="12"/>
  <c r="I41" i="12" s="1"/>
  <c r="K55" i="12"/>
  <c r="O55" i="12"/>
  <c r="Q55" i="12"/>
  <c r="Q41" i="12" s="1"/>
  <c r="V55" i="12"/>
  <c r="G59" i="12"/>
  <c r="G58" i="12" s="1"/>
  <c r="I59" i="12"/>
  <c r="K59" i="12"/>
  <c r="M59" i="12"/>
  <c r="O59" i="12"/>
  <c r="O58" i="12" s="1"/>
  <c r="Q59" i="12"/>
  <c r="V59" i="12"/>
  <c r="G63" i="12"/>
  <c r="M63" i="12" s="1"/>
  <c r="I63" i="12"/>
  <c r="K63" i="12"/>
  <c r="O63" i="12"/>
  <c r="Q63" i="12"/>
  <c r="V63" i="12"/>
  <c r="G67" i="12"/>
  <c r="M67" i="12" s="1"/>
  <c r="I67" i="12"/>
  <c r="I58" i="12" s="1"/>
  <c r="K67" i="12"/>
  <c r="O67" i="12"/>
  <c r="Q67" i="12"/>
  <c r="Q58" i="12" s="1"/>
  <c r="V67" i="12"/>
  <c r="G71" i="12"/>
  <c r="I71" i="12"/>
  <c r="K71" i="12"/>
  <c r="K58" i="12" s="1"/>
  <c r="M71" i="12"/>
  <c r="O71" i="12"/>
  <c r="Q71" i="12"/>
  <c r="V71" i="12"/>
  <c r="V58" i="12" s="1"/>
  <c r="G76" i="12"/>
  <c r="I76" i="12"/>
  <c r="K76" i="12"/>
  <c r="M76" i="12"/>
  <c r="O76" i="12"/>
  <c r="Q76" i="12"/>
  <c r="V76" i="12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5" i="12"/>
  <c r="I95" i="12"/>
  <c r="K95" i="12"/>
  <c r="K94" i="12" s="1"/>
  <c r="M95" i="12"/>
  <c r="O95" i="12"/>
  <c r="Q95" i="12"/>
  <c r="V95" i="12"/>
  <c r="V94" i="12" s="1"/>
  <c r="G99" i="12"/>
  <c r="I99" i="12"/>
  <c r="K99" i="12"/>
  <c r="M99" i="12"/>
  <c r="O99" i="12"/>
  <c r="Q99" i="12"/>
  <c r="V99" i="12"/>
  <c r="G104" i="12"/>
  <c r="G94" i="12" s="1"/>
  <c r="I104" i="12"/>
  <c r="K104" i="12"/>
  <c r="O104" i="12"/>
  <c r="O94" i="12" s="1"/>
  <c r="Q104" i="12"/>
  <c r="V104" i="12"/>
  <c r="G109" i="12"/>
  <c r="M109" i="12" s="1"/>
  <c r="I109" i="12"/>
  <c r="I94" i="12" s="1"/>
  <c r="K109" i="12"/>
  <c r="O109" i="12"/>
  <c r="Q109" i="12"/>
  <c r="Q94" i="12" s="1"/>
  <c r="V109" i="12"/>
  <c r="G112" i="12"/>
  <c r="I112" i="12"/>
  <c r="K112" i="12"/>
  <c r="M112" i="12"/>
  <c r="O112" i="12"/>
  <c r="Q112" i="12"/>
  <c r="V112" i="12"/>
  <c r="G115" i="12"/>
  <c r="I115" i="12"/>
  <c r="K115" i="12"/>
  <c r="M115" i="12"/>
  <c r="O115" i="12"/>
  <c r="Q115" i="12"/>
  <c r="V115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I152" i="12"/>
  <c r="K152" i="12"/>
  <c r="M152" i="12"/>
  <c r="O152" i="12"/>
  <c r="Q152" i="12"/>
  <c r="V152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60" i="12"/>
  <c r="I160" i="12"/>
  <c r="K160" i="12"/>
  <c r="K159" i="12" s="1"/>
  <c r="M160" i="12"/>
  <c r="O160" i="12"/>
  <c r="Q160" i="12"/>
  <c r="V160" i="12"/>
  <c r="V159" i="12" s="1"/>
  <c r="G162" i="12"/>
  <c r="I162" i="12"/>
  <c r="K162" i="12"/>
  <c r="M162" i="12"/>
  <c r="O162" i="12"/>
  <c r="Q162" i="12"/>
  <c r="V162" i="12"/>
  <c r="G164" i="12"/>
  <c r="G159" i="12" s="1"/>
  <c r="I164" i="12"/>
  <c r="K164" i="12"/>
  <c r="O164" i="12"/>
  <c r="O159" i="12" s="1"/>
  <c r="Q164" i="12"/>
  <c r="V164" i="12"/>
  <c r="G167" i="12"/>
  <c r="M167" i="12" s="1"/>
  <c r="I167" i="12"/>
  <c r="I159" i="12" s="1"/>
  <c r="K167" i="12"/>
  <c r="O167" i="12"/>
  <c r="Q167" i="12"/>
  <c r="Q159" i="12" s="1"/>
  <c r="V167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I187" i="12"/>
  <c r="K187" i="12"/>
  <c r="M187" i="12"/>
  <c r="O187" i="12"/>
  <c r="Q187" i="12"/>
  <c r="V187" i="12"/>
  <c r="G190" i="12"/>
  <c r="I190" i="12"/>
  <c r="K190" i="12"/>
  <c r="M190" i="12"/>
  <c r="O190" i="12"/>
  <c r="Q190" i="12"/>
  <c r="V190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M203" i="12" s="1"/>
  <c r="I203" i="12"/>
  <c r="K203" i="12"/>
  <c r="O203" i="12"/>
  <c r="Q203" i="12"/>
  <c r="V203" i="12"/>
  <c r="G206" i="12"/>
  <c r="I206" i="12"/>
  <c r="K206" i="12"/>
  <c r="M206" i="12"/>
  <c r="O206" i="12"/>
  <c r="Q206" i="12"/>
  <c r="V206" i="12"/>
  <c r="G208" i="12"/>
  <c r="I208" i="12"/>
  <c r="K208" i="12"/>
  <c r="M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K215" i="12"/>
  <c r="V215" i="12"/>
  <c r="G216" i="12"/>
  <c r="G215" i="12" s="1"/>
  <c r="I216" i="12"/>
  <c r="K216" i="12"/>
  <c r="M216" i="12"/>
  <c r="O216" i="12"/>
  <c r="O215" i="12" s="1"/>
  <c r="Q216" i="12"/>
  <c r="V216" i="12"/>
  <c r="G219" i="12"/>
  <c r="M219" i="12" s="1"/>
  <c r="I219" i="12"/>
  <c r="K219" i="12"/>
  <c r="O219" i="12"/>
  <c r="Q219" i="12"/>
  <c r="V219" i="12"/>
  <c r="G222" i="12"/>
  <c r="M222" i="12" s="1"/>
  <c r="I222" i="12"/>
  <c r="I215" i="12" s="1"/>
  <c r="K222" i="12"/>
  <c r="O222" i="12"/>
  <c r="Q222" i="12"/>
  <c r="Q215" i="12" s="1"/>
  <c r="V222" i="12"/>
  <c r="I225" i="12"/>
  <c r="K225" i="12"/>
  <c r="Q225" i="12"/>
  <c r="V225" i="12"/>
  <c r="G226" i="12"/>
  <c r="G225" i="12" s="1"/>
  <c r="I226" i="12"/>
  <c r="K226" i="12"/>
  <c r="M226" i="12"/>
  <c r="M225" i="12" s="1"/>
  <c r="O226" i="12"/>
  <c r="O225" i="12" s="1"/>
  <c r="Q226" i="12"/>
  <c r="V226" i="12"/>
  <c r="G228" i="12"/>
  <c r="G229" i="12"/>
  <c r="M229" i="12" s="1"/>
  <c r="I229" i="12"/>
  <c r="I228" i="12" s="1"/>
  <c r="K229" i="12"/>
  <c r="K228" i="12" s="1"/>
  <c r="O229" i="12"/>
  <c r="Q229" i="12"/>
  <c r="Q228" i="12" s="1"/>
  <c r="V229" i="12"/>
  <c r="V228" i="12" s="1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O228" i="12" s="1"/>
  <c r="Q235" i="12"/>
  <c r="V235" i="12"/>
  <c r="G241" i="12"/>
  <c r="I241" i="12"/>
  <c r="K241" i="12"/>
  <c r="K240" i="12" s="1"/>
  <c r="M241" i="12"/>
  <c r="O241" i="12"/>
  <c r="Q241" i="12"/>
  <c r="V241" i="12"/>
  <c r="V240" i="12" s="1"/>
  <c r="G244" i="12"/>
  <c r="I244" i="12"/>
  <c r="K244" i="12"/>
  <c r="M244" i="12"/>
  <c r="O244" i="12"/>
  <c r="Q244" i="12"/>
  <c r="V244" i="12"/>
  <c r="G247" i="12"/>
  <c r="G240" i="12" s="1"/>
  <c r="I247" i="12"/>
  <c r="K247" i="12"/>
  <c r="O247" i="12"/>
  <c r="O240" i="12" s="1"/>
  <c r="Q247" i="12"/>
  <c r="V247" i="12"/>
  <c r="G250" i="12"/>
  <c r="M250" i="12" s="1"/>
  <c r="I250" i="12"/>
  <c r="I240" i="12" s="1"/>
  <c r="K250" i="12"/>
  <c r="O250" i="12"/>
  <c r="Q250" i="12"/>
  <c r="Q240" i="12" s="1"/>
  <c r="V250" i="12"/>
  <c r="G252" i="12"/>
  <c r="I252" i="12"/>
  <c r="K252" i="12"/>
  <c r="M252" i="12"/>
  <c r="O252" i="12"/>
  <c r="Q252" i="12"/>
  <c r="V252" i="12"/>
  <c r="G254" i="12"/>
  <c r="I254" i="12"/>
  <c r="K254" i="12"/>
  <c r="M254" i="12"/>
  <c r="O254" i="12"/>
  <c r="Q254" i="12"/>
  <c r="V254" i="12"/>
  <c r="G257" i="12"/>
  <c r="O257" i="12"/>
  <c r="G258" i="12"/>
  <c r="M258" i="12" s="1"/>
  <c r="M257" i="12" s="1"/>
  <c r="I258" i="12"/>
  <c r="I257" i="12" s="1"/>
  <c r="K258" i="12"/>
  <c r="K257" i="12" s="1"/>
  <c r="O258" i="12"/>
  <c r="Q258" i="12"/>
  <c r="Q257" i="12" s="1"/>
  <c r="V258" i="12"/>
  <c r="V257" i="12" s="1"/>
  <c r="G261" i="12"/>
  <c r="I261" i="12"/>
  <c r="K261" i="12"/>
  <c r="M261" i="12"/>
  <c r="O261" i="12"/>
  <c r="Q261" i="12"/>
  <c r="V261" i="12"/>
  <c r="G264" i="12"/>
  <c r="I264" i="12"/>
  <c r="K264" i="12"/>
  <c r="M264" i="12"/>
  <c r="O264" i="12"/>
  <c r="Q264" i="12"/>
  <c r="V264" i="12"/>
  <c r="AE268" i="12"/>
  <c r="I20" i="1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66" i="1" l="1"/>
  <c r="J55" i="1" s="1"/>
  <c r="G26" i="1"/>
  <c r="A26" i="1"/>
  <c r="H43" i="1"/>
  <c r="A23" i="1"/>
  <c r="G28" i="1"/>
  <c r="M215" i="12"/>
  <c r="M58" i="12"/>
  <c r="M159" i="12"/>
  <c r="M228" i="12"/>
  <c r="M247" i="12"/>
  <c r="M240" i="12" s="1"/>
  <c r="M164" i="12"/>
  <c r="M104" i="12"/>
  <c r="M94" i="12" s="1"/>
  <c r="M51" i="12"/>
  <c r="M41" i="12" s="1"/>
  <c r="M36" i="12"/>
  <c r="M35" i="12" s="1"/>
  <c r="M14" i="12"/>
  <c r="M13" i="12" s="1"/>
  <c r="AF268" i="12"/>
  <c r="I21" i="1"/>
  <c r="J41" i="1"/>
  <c r="J39" i="1"/>
  <c r="J43" i="1" s="1"/>
  <c r="J42" i="1"/>
  <c r="J61" i="1" l="1"/>
  <c r="J56" i="1"/>
  <c r="J59" i="1"/>
  <c r="J58" i="1"/>
  <c r="J64" i="1"/>
  <c r="J65" i="1"/>
  <c r="J57" i="1"/>
  <c r="J54" i="1"/>
  <c r="J60" i="1"/>
  <c r="J63" i="1"/>
  <c r="J53" i="1"/>
  <c r="J62" i="1"/>
  <c r="A24" i="1"/>
  <c r="G24" i="1"/>
  <c r="A27" i="1" s="1"/>
  <c r="J66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B365D8DC-49C0-49BA-932B-F25811F2352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676484B-AE3D-44D0-874B-1E064449EE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<sst xmlns="http://schemas.openxmlformats.org/spreadsheetml/2006/main" count="1129" uniqueCount="392">
  <si>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</si>
  <si>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</si>
  <si>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</si>
  <si>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</si>
  <si>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</si>
  <si>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</si>
  <si>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</si>
  <si>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</si>
  <si>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</si>
  <si>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</si>
  <si>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</si>
  <si>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</si>
  <si>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</si>
  <si>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</si>
  <si>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</si>
  <si>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</si>
  <si>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</si>
  <si>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</si>
  <si>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</si>
  <si>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</si>
  <si>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</si>
  <si>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</si>
  <si>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</si>
  <si>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</si>
  <si>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</si>
  <si>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</si>
  <si>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</si>
  <si>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</si>
  <si>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</si>
  <si>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</si>
  <si>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</si>
  <si>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</si>
  <si>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</si>
  <si>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</si>
  <si>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</si>
  <si>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</si>
  <si>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</si>
  <si>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</si>
  <si>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</si>
  <si>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</si>
  <si>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</si>
  <si>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</si>
  <si>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</si>
  <si>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</si>
  <si>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Zdravotechnika</t>
  </si>
  <si>
    <t>D.1.4.</t>
  </si>
  <si>
    <t>Technická zařízení budov</t>
  </si>
  <si>
    <t>Objekt:</t>
  </si>
  <si>
    <t>Rozpočet:</t>
  </si>
  <si>
    <t>39/2021/Ba</t>
  </si>
  <si>
    <t>Stavební úpravy , VZT-MŠ Slunečnice , Bruntálská 140/80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</si>
  <si>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</si>
  <si>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</si>
  <si>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</si>
  <si>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</si>
  <si>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</si>
  <si>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</si>
  <si>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</si>
  <si>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</si>
  <si>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</si>
  <si>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</si>
  <si>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</si>
  <si>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</si>
  <si>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</si>
  <si>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Celkem za stavbu</t>
  </si>
  <si>
    <t>CZK</t>
  </si>
  <si>
    <t>#POPS</t>
  </si>
  <si>
    <t>Popis stavby: 39/2021/Ba - Stavební úpravy , VZT-MŠ Slunečnice , Bruntálská 140/80</t>
  </si>
  <si>
    <t>#POPO</t>
  </si>
  <si>
    <t>Popis objektu: D.1.4. - Technická zařízení budov</t>
  </si>
  <si>
    <t>#POPR</t>
  </si>
  <si>
    <t>Popis rozpočtu: 1 - Zdravotechnika</t>
  </si>
  <si>
    <t>Rekapitulace dílů</t>
  </si>
  <si>
    <t>Typ dílu</t>
  </si>
  <si>
    <t>Zemní práce</t>
  </si>
  <si>
    <t>61</t>
  </si>
  <si>
    <t>Úpravy povrchů vnitřní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</si>
  <si>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</si>
  <si>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</si>
  <si>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</si>
  <si>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</si>
  <si>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</si>
  <si>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</si>
  <si>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</si>
  <si>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</si>
  <si>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</si>
  <si>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</si>
  <si>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</si>
  <si>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</si>
  <si>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</si>
  <si>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</si>
  <si>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734</t>
  </si>
  <si>
    <t>Armatury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</si>
  <si>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</si>
  <si>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</si>
  <si>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</si>
  <si>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</si>
  <si>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</si>
  <si>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</si>
  <si>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</si>
  <si>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</si>
  <si>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</si>
  <si>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</si>
  <si>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</si>
  <si>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</si>
  <si>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</si>
  <si>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</si>
  <si>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</si>
  <si>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</si>
  <si>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</si>
  <si>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</si>
  <si>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</si>
  <si>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</si>
  <si>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</si>
  <si>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</si>
  <si>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</si>
  <si>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</si>
  <si>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</si>
  <si>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</si>
  <si>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</si>
  <si>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</si>
  <si>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</si>
  <si>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</si>
  <si>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</si>
  <si>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</si>
  <si>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</si>
  <si>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</si>
  <si>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</si>
  <si>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175101101RT2</t>
  </si>
  <si>
    <t>Obsyp potrubí bez prohození sypaniny, s dodáním štěrkopísku frakce 0 - 22 mm</t>
  </si>
  <si>
    <t>m3</t>
  </si>
  <si>
    <t>800-1</t>
  </si>
  <si>
    <t>RTS 22/ I</t>
  </si>
  <si>
    <t>Práce</t>
  </si>
  <si>
    <t>POL1_</t>
  </si>
  <si>
    <t>sypaninou z vhodných hornin tř. 1 - 4 nebo materiálem připraveným podél výkopu ve vzdálenosti do 3 m od jeho kraje, pro jakoukoliv hloubku výkopu a jakoukoliv míru zhutnění,</t>
  </si>
  <si>
    <t>SPI</t>
  </si>
  <si>
    <t>11*0,2*0,25</t>
  </si>
  <si>
    <t>VV</t>
  </si>
  <si>
    <t>SPU</t>
  </si>
  <si>
    <t>612403386R00</t>
  </si>
  <si>
    <t>Hrubá výplň rýh ve stěnách, jakoukoliv maltou maltou ze suchých směsí_x000D_
 100 x 100 mm</t>
  </si>
  <si>
    <t>m</t>
  </si>
  <si>
    <t>801-4</t>
  </si>
  <si>
    <t>jakékoliv šířky rýhy,</t>
  </si>
  <si>
    <t>612403387R00</t>
  </si>
  <si>
    <t>Hrubá výplň rýh ve stěnách, jakoukoliv maltou maltou ze suchých směsí_x000D_
 150 x 100 mm</t>
  </si>
  <si>
    <t>612403390R00</t>
  </si>
  <si>
    <t>Hrubá výplň rýh ve stěnách, jakoukoliv maltou maltou ze suchých směsí_x000D_
 200 x 100 mm</t>
  </si>
  <si>
    <t>612423531R00</t>
  </si>
  <si>
    <t xml:space="preserve">Omítka rýh ve stěnách maltou vápennou štuková, o šířce rýhy do 150 mm,  </t>
  </si>
  <si>
    <t>m2</t>
  </si>
  <si>
    <t>z pomocného pracovního lešení o výšce podlahy do 1900 mm a pro zatížení do 1,5 kPa,</t>
  </si>
  <si>
    <t>631313711RM1</t>
  </si>
  <si>
    <t xml:space="preserve">Mazanina z betonu prostého tl. přes 80 do 120 mm třídy C 25/30 ,  </t>
  </si>
  <si>
    <t>801-1</t>
  </si>
  <si>
    <t>RTS 21/ II</t>
  </si>
  <si>
    <t>(z kameniva) hlazená dřevěným hladítkem</t>
  </si>
  <si>
    <t>Včetně vytvoření dilatačních spár, bez zaplnění.</t>
  </si>
  <si>
    <t>POP</t>
  </si>
  <si>
    <t>vodovod : (9*0,2)*0,12</t>
  </si>
  <si>
    <t>kanalizace : (2*0,2)*0,12</t>
  </si>
  <si>
    <t>583318026R</t>
  </si>
  <si>
    <t>kamenivo přírodní těžené frakce 16,0 až 32,0 mm; třída D; Moravskoslezský kraj</t>
  </si>
  <si>
    <t>t</t>
  </si>
  <si>
    <t>SPCM</t>
  </si>
  <si>
    <t>Specifikace</t>
  </si>
  <si>
    <t>POL3_</t>
  </si>
  <si>
    <t>919735123R00</t>
  </si>
  <si>
    <t>Řezání stávajících krytů nebo podkladů betonových, hloubky přes 100 do 150 mm</t>
  </si>
  <si>
    <t>822-1</t>
  </si>
  <si>
    <t>včetně spotřeby vody</t>
  </si>
  <si>
    <t>vodovod : (2*9)+0,4</t>
  </si>
  <si>
    <t>kanalizace : (2*2)+0,4</t>
  </si>
  <si>
    <t>965042141RT4</t>
  </si>
  <si>
    <t>Bourání podkladů pod dlažby nebo litých celistvých dlažeb a mazanin  betonových nebo z litého asfaltu, tloušťky do 100 mm, plochy přes 4 m2</t>
  </si>
  <si>
    <t>801-3</t>
  </si>
  <si>
    <t>rzvod vody : 9*0,2*0,5</t>
  </si>
  <si>
    <t>kanalizace : 2*0,2*0,5</t>
  </si>
  <si>
    <t>974031153R00</t>
  </si>
  <si>
    <t>Vysekání rýh v jakémkoliv zdivu cihelném v ploše_x000D_
 do hloubky 100 mm, šířky do 100 mm</t>
  </si>
  <si>
    <t>Včetně pomocného lešení o výšce podlahy do 1900 mm a pro zatížení do 1,5 kPa  (150 kg/m2).</t>
  </si>
  <si>
    <t>rozvod vody : 13</t>
  </si>
  <si>
    <t>kanalizace : 4</t>
  </si>
  <si>
    <t>974031154R00</t>
  </si>
  <si>
    <t>Vysekání rýh v jakémkoliv zdivu cihelném v ploše_x000D_
 do hloubky 100 mm, šířky do 150 mm</t>
  </si>
  <si>
    <t>rozvod vody : 20</t>
  </si>
  <si>
    <t>974031155R00</t>
  </si>
  <si>
    <t>Vysekání rýh v jakémkoliv zdivu cihelném v ploše_x000D_
 do hloubky 100 mm, šířky do 200 mm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</si>
  <si>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</si>
  <si>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</si>
  <si>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</si>
  <si>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</si>
  <si>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Potrubí včetně tvarovek. Bez zednických výpomocí.</t>
  </si>
  <si>
    <t>721176102R00</t>
  </si>
  <si>
    <t>Potrubí HT připojovací vnější průměr D 40 mm, tloušťka stěny 1,8 mm, DN 40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</si>
  <si>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</si>
  <si>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</si>
  <si>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</si>
  <si>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</si>
  <si>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Potrubí včetně tvarovek, objímek a vložek pro tlumení hluku. Bez zednických výpomocí.</t>
  </si>
  <si>
    <t>Včetně zřízení a demontáže pomocného lešení.</t>
  </si>
  <si>
    <t>721176222R00</t>
  </si>
  <si>
    <t>Potrubí KG svodné (ležaté) v zemi vnější průměr D 110 mm, tloušťka stěny 3,2 mm, DN 100</t>
  </si>
  <si>
    <t>721194109R00</t>
  </si>
  <si>
    <t>Zřízení přípojek na potrubí D 110  mm, materiál ve specifikaci</t>
  </si>
  <si>
    <t>kus</t>
  </si>
  <si>
    <t>vyvedení a upevnění odpadních výpustek,</t>
  </si>
  <si>
    <t>721213235R00</t>
  </si>
  <si>
    <t>Odtokové žlaby rovný odtokový žlab, umístění ke zdi , děrovaný rošt, délka 900 mm, včetně dodávky materiálu</t>
  </si>
  <si>
    <t>včetně sifonu, betonové směsi, hydroizolační bandáže, hydroizolační hmoty a silikonu</t>
  </si>
  <si>
    <t>nerezový-štěrbinový</t>
  </si>
  <si>
    <t>721290111R00</t>
  </si>
  <si>
    <t>Zkouška těsnosti kanalizace v objektech vodou, DN 125</t>
  </si>
  <si>
    <t>721964331V</t>
  </si>
  <si>
    <t>Podomítková zápachová uzávěrka pro odvod konzátu od VZT jednotky</t>
  </si>
  <si>
    <t xml:space="preserve">ks    </t>
  </si>
  <si>
    <t>Vlastní</t>
  </si>
  <si>
    <t>Indiv</t>
  </si>
  <si>
    <t>998721201R00</t>
  </si>
  <si>
    <t>Přesun hmot pro vnitřní kanalizaci v objektech výšky do 6 m</t>
  </si>
  <si>
    <t>Přesun hmot</t>
  </si>
  <si>
    <t>POL7_</t>
  </si>
  <si>
    <t>50 m vodorovně, měřeno od těžiště půdorysné plochy skládky do těžiště půdorysné plochy objektu</t>
  </si>
  <si>
    <t>722178711R00</t>
  </si>
  <si>
    <t>Potrubí vícevrstvé z polypropylenu, polypropylenu s čedičovými vlákny a polypropylenu PP-RCT/ PP-RCT+BF/ PP-RCT, D 20 mm, s 2,8 mm, S 3,2, polyfúzně svařované</t>
  </si>
  <si>
    <t>včetně tvarovek, bez zednických výpomocí,</t>
  </si>
  <si>
    <t>Včetně pomocného lešení o výšce podlahy do 1900 mm a pro zatížení do 1,5 kPa.</t>
  </si>
  <si>
    <t>722178712R00</t>
  </si>
  <si>
    <t>Potrubí vícevrstvé z polypropylenu, polypropylenu s čedičovými vlákny a polypropylenu PP-RCT/ PP-RCT+BF/ PP-RCT, D 25 mm, s 3,5 mm, S 3,2, polyfúzně svařované</t>
  </si>
  <si>
    <t>Potrubí včetně tvarovek a zednických výpomocí.</t>
  </si>
  <si>
    <t>722178713R00</t>
  </si>
  <si>
    <t>Potrubí vícevrstvé z polypropylenu, polypropylenu s čedičovými vlákny a polypropylenu PP-RCT/ PP-RCT+BF/ PP-RCT, D 32 mm, s 4,4 mm, S 3,2, polyfúzně svařované</t>
  </si>
  <si>
    <t>722181212RU1</t>
  </si>
  <si>
    <t>Izolace vodovodního potrubí návleková z trubic z pěnového polyetylenu, tloušťka stěny 9 mm, d 32 mm</t>
  </si>
  <si>
    <t>V položce je kalkulována dodávka izolační trubice, spon a lepicí pásky.</t>
  </si>
  <si>
    <t>722181213RT7</t>
  </si>
  <si>
    <t>Izolace vodovodního potrubí návleková z trubic z pěnového polyetylenu, tloušťka stěny 13 mm, d 22 mm</t>
  </si>
  <si>
    <t>722181213RT8</t>
  </si>
  <si>
    <t>Izolace vodovodního potrubí návleková z trubic z pěnového polyetylenu, tloušťka stěny 13 mm, d 25 mm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</si>
  <si>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</si>
  <si>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</si>
  <si>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</si>
  <si>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</si>
  <si>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</si>
  <si>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</si>
  <si>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722190405R00</t>
  </si>
  <si>
    <t>Vyvedení a upevnění výpustek přes DN 25 do DN 50</t>
  </si>
  <si>
    <t>D32</t>
  </si>
  <si>
    <t>722220111R00</t>
  </si>
  <si>
    <t>Nástěnka nátrubková mosazná pro výtokový ventil, vnitřní závit, DN 15, PN 10, včetně dodávky materiálu</t>
  </si>
  <si>
    <t>Včetněi vyvedení a upevnění výpustek.</t>
  </si>
  <si>
    <t>722220112R00</t>
  </si>
  <si>
    <t>Nástěnka nátrubková mosazná pro výtokový ventil, vnitřní závit, DN 20, PN 10, včetně dodávky materiálu</t>
  </si>
  <si>
    <t>722220121R00</t>
  </si>
  <si>
    <t>Nástěnka nátrubková mosazná pro baterii, vnitřní závit, DN 15, PN 10, včetně dodávky materiálu</t>
  </si>
  <si>
    <t>pár</t>
  </si>
  <si>
    <t>722224212R00</t>
  </si>
  <si>
    <t>Ventil mrazuvzdorný, DN 20, včetně dodávky</t>
  </si>
  <si>
    <t>722237121R00</t>
  </si>
  <si>
    <t>Kohout kulový, mosazný, vnitřní-vnitřní závit, DN 15, PN 42, včetně dodávky materiálu</t>
  </si>
  <si>
    <t>722237122R00</t>
  </si>
  <si>
    <t>Kohout kulový, mosazný, vnitřní-vnitřní závit, DN 20, PN 42, včetně dodávky materiálu</t>
  </si>
  <si>
    <t>722237661R00</t>
  </si>
  <si>
    <t>Klapka vodovodní, zpětná, vodorovná, mosazná, vnitřní-vnitřní závit, DN 15, PN 16, včetně dodávky materiálu</t>
  </si>
  <si>
    <t>722237662R00</t>
  </si>
  <si>
    <t>Klapka vodovodní, zpětná, vodorovná, mosazná, vnitřní-vnitřní závit, DN 20, PN 16,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</si>
  <si>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</si>
  <si>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</si>
  <si>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</si>
  <si>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</si>
  <si>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</si>
  <si>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</si>
  <si>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722225614V</t>
  </si>
  <si>
    <t>Směšovací armatura se šroubením DN 20 Q=32 l/min</t>
  </si>
  <si>
    <t>722225663V</t>
  </si>
  <si>
    <t>Regulační ventil pro cirkulaci TV, DN15</t>
  </si>
  <si>
    <t>998722201R00</t>
  </si>
  <si>
    <t>Přesun hmot pro vnitřní vodovod v objektech výšky do 6 m</t>
  </si>
  <si>
    <t>vodorovně do 50 m</t>
  </si>
  <si>
    <t>725014161R00</t>
  </si>
  <si>
    <t>Klozetové mísy závěsné, bilé, hluboké splachování, zadní, včetně sedátka, šířka 360 mm, hloubka 510 mm, výška 400 mm</t>
  </si>
  <si>
    <t>soubor</t>
  </si>
  <si>
    <t>725017123R00</t>
  </si>
  <si>
    <t>Umyvadlo na šrouby, bílé, šířka 600 mm, hloubka 450 mm</t>
  </si>
  <si>
    <t>725017161R00</t>
  </si>
  <si>
    <t>Umyvadlo na šrouby, bílé, šířka 500 mm, hloubka 410 mm</t>
  </si>
  <si>
    <t>pro MŠ</t>
  </si>
  <si>
    <t>725019101R00</t>
  </si>
  <si>
    <t>Výlevka diturvitová s plastovou mřížkou, stojící</t>
  </si>
  <si>
    <t>725814105R00</t>
  </si>
  <si>
    <t>Ventil  rohový, mosazný, s filtrem, s maticí, DN 15 x DN 10, včetně dodávky materiálu</t>
  </si>
  <si>
    <t>725814122R00</t>
  </si>
  <si>
    <t>Ventil  pračkový, mosazný, se zpětnou klapkou, DN 15 x DN 20, včetně dodávky materiálu</t>
  </si>
  <si>
    <t>pro myčku</t>
  </si>
  <si>
    <t>725823111RT1</t>
  </si>
  <si>
    <t>Baterie umyvadlové a dřezové umyvadlová, stojánková, ruční ovládání bez otvírání odpadu, standardní, včetně dodávky materiálu</t>
  </si>
  <si>
    <t>725823134RT1</t>
  </si>
  <si>
    <t>Baterie umyvadlové a dřezové dřezová, stojánková, ruční ovládání s výsuvnou sprchou, standardní, včetně dodávky materiálu</t>
  </si>
  <si>
    <t>725860180RT1</t>
  </si>
  <si>
    <t>Zápachová uzávěrka (sifon) pro zařizovací předměty D 40/50 mm; podomítková, pro pračky/myčky; PE; příslušenství přip. koleno, krycí deska nerez, montážní kryt, včetně dodávky materiálu</t>
  </si>
  <si>
    <t>725860215R00</t>
  </si>
  <si>
    <t>Zápachová uzávěrka (sifon) pro zařizovací předměty umyvadlová-nábytková D 32, 40 mm x 5/4" se svislým odtokem i jako varianta k umyvadlům pro tělesně postižené pro úsporu místa pod umyvadlem, včetně dodávky materiálu</t>
  </si>
  <si>
    <t>725980113R00</t>
  </si>
  <si>
    <t>Dvířka vanová, 300 x 300 mm, včetně dodávky materiálu</t>
  </si>
  <si>
    <t>725014176V</t>
  </si>
  <si>
    <t>WC - Záchodová mísa pro děti MŠ , na zemi stojící klozet se zadním připojením</t>
  </si>
  <si>
    <t>sedátko</t>
  </si>
  <si>
    <t>725016129V</t>
  </si>
  <si>
    <t>Pisoár pro MŠ ovládání tlačné vč. zápachové uzávěry</t>
  </si>
  <si>
    <t>725016654V</t>
  </si>
  <si>
    <t>Připojovací manžeta WC</t>
  </si>
  <si>
    <t>725016657V</t>
  </si>
  <si>
    <t>Připojovací manžeta výlevky</t>
  </si>
  <si>
    <t>725019121V</t>
  </si>
  <si>
    <t>Samostatně stojící nerezová kombinovaná výlevka s umyvadlem a mřížkou, je určena pro postavení</t>
  </si>
  <si>
    <t xml:space="preserve"> do prostoru</t>
  </si>
  <si>
    <t>725292001V</t>
  </si>
  <si>
    <t>Držáky toaletníh papíru a hačky pro oblečení</t>
  </si>
  <si>
    <t>725292003V</t>
  </si>
  <si>
    <t>Dávkovač mýdla na stěnu</t>
  </si>
  <si>
    <t>725329101V</t>
  </si>
  <si>
    <t>Dřez dvojitý pro stojánkovou baterii</t>
  </si>
  <si>
    <t>kuchyňský dřez dvojitý nerezový bez odkapavací desky</t>
  </si>
  <si>
    <t>725823226V</t>
  </si>
  <si>
    <t>Baterie nástěná páková s výsupnou sprchou , pro kombinovanou výlevku s uývadlem, a klasickou stojící výlevku</t>
  </si>
  <si>
    <t>725845111V</t>
  </si>
  <si>
    <t>Směšovací baterie s ruční a hlavovou sprchou, chrom hadice, držák ruční sprchy</t>
  </si>
  <si>
    <t>725860256V</t>
  </si>
  <si>
    <t>Umyvadlový sifon  místo šetřící nerezový</t>
  </si>
  <si>
    <t>998725201R00</t>
  </si>
  <si>
    <t>Přesun hmot pro zařizovací předměty v objektech výšky do 6 m</t>
  </si>
  <si>
    <t>726212321R00</t>
  </si>
  <si>
    <t>Klozet zavěšené, pro dodatečné nastavení výšky WC,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</si>
  <si>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Včetně dodávky a připevnění montážního prvku vč. napojení na kanalizační popř. vodovodní potrubí.</t>
  </si>
  <si>
    <t>726212321V</t>
  </si>
  <si>
    <t>Montážní prvek pro stojící wc děti MŠ - pro zazdění , včetně ovl. tlačítka</t>
  </si>
  <si>
    <t>726212356V</t>
  </si>
  <si>
    <t>Ovládací tlačítko pro závěsné WC-dospělí</t>
  </si>
  <si>
    <t>734413144R00</t>
  </si>
  <si>
    <t>Teploměr s jímkou D 100 mm, délka jímky 100 mm, T = 0 až 120°C, včetně dodávky materiálu</t>
  </si>
  <si>
    <t>800-731</t>
  </si>
  <si>
    <t>799721721V</t>
  </si>
  <si>
    <t>Pomocný montážní materiál , kotvící, spojovací , těsnící, drobné fitinky</t>
  </si>
  <si>
    <t>kg</t>
  </si>
  <si>
    <t>799722725V</t>
  </si>
  <si>
    <t>Ochranné pospojování vodovodního potrubí, armatur a zařizovacích předmětů , protokol</t>
  </si>
  <si>
    <t>799725721V</t>
  </si>
  <si>
    <t>Štítky,polepy,cedulky</t>
  </si>
  <si>
    <t>900      RT3</t>
  </si>
  <si>
    <t>HZS, Práce v tarifní třídě 6 (např. tesař)</t>
  </si>
  <si>
    <t>h</t>
  </si>
  <si>
    <t>Prav.M</t>
  </si>
  <si>
    <t>HZS</t>
  </si>
  <si>
    <t>POL10_</t>
  </si>
  <si>
    <t>Demontáž potrubí, armatur vody a kanaliazce vč. zařizovacích předmětů, sifonů a baterií, vynesení do kontejneru, odvoz, likvidace : 16</t>
  </si>
  <si>
    <t>Demontáž a zpětná montáž velkokuchyňského dřezu vč. výtkové armatury a zápachové uzávěry : 6</t>
  </si>
  <si>
    <t>Odstavení stávajících rozvodů TV, SV, Cirk, vypuštění vody, příprava pro demontážní práce : 10</t>
  </si>
  <si>
    <t>979081121R00</t>
  </si>
  <si>
    <t>Odvoz suti a vybouraných hmot na skládku příplatek za každý další 1 km</t>
  </si>
  <si>
    <t>3,46*10</t>
  </si>
  <si>
    <t>979087213R00</t>
  </si>
  <si>
    <t>Nakládání na dopravní prostředky vybouraných hmot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</si>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</sst>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btMAvFsqeqeuAJtr8EjgFZU8AbBqOnSl/ghcQB91Z839BwwRYRHJPWa7L4Zyk0D72AkA6vvRSR4Ca5iaP+noSA==" saltValue="qqr9F/VxjzyhKUPX7XR31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1673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57</v>
      </c>
      <c r="H8" s="18" t="s">
        <v>40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SUMIF(F53:F65,A16,I53:I65)+SUMIF(F53:F65,"PSU",I53:I65)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SUMIF(F53:F65,A17,I53:I65)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SUMIF(F53:F65,A18,I53:I65)</f>
        <v>0</v>
      </c>
      <c r="J18" s="82"/>
    </row>
    <row r="19" spans="1:10" ht="23.25" customHeight="1" x14ac:dyDescent="0.2">
      <c r="A19" s="197" t="s">
        <v>98</v>
      </c>
      <c r="B19" s="38" t="s">
        <v>27</v>
      </c>
      <c r="C19" s="59"/>
      <c r="D19" s="60"/>
      <c r="E19" s="80"/>
      <c r="F19" s="81"/>
      <c r="G19" s="80"/>
      <c r="H19" s="81"/>
      <c r="I19" s="80">
        <f>SUMIF(F53:F65,A19,I53:I65)</f>
        <v>0</v>
      </c>
      <c r="J19" s="82"/>
    </row>
    <row r="20" spans="1:10" ht="23.25" customHeight="1" x14ac:dyDescent="0.2">
      <c r="A20" s="197" t="s">
        <v>99</v>
      </c>
      <c r="B20" s="38" t="s">
        <v>28</v>
      </c>
      <c r="C20" s="59"/>
      <c r="D20" s="60"/>
      <c r="E20" s="80"/>
      <c r="F20" s="81"/>
      <c r="G20" s="80"/>
      <c r="H20" s="81"/>
      <c r="I20" s="80">
        <f>SUMIF(F53:F65,A20,I53:I65)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62</v>
      </c>
      <c r="C39" s="149"/>
      <c r="D39" s="149"/>
      <c r="E39" s="149"/>
      <c r="F39" s="150">
        <f>'D.1.4. 1 Pol'!AE268</f>
        <v>0</v>
      </c>
      <c r="G39" s="151">
        <f>'D.1.4. 1 Pol'!AF268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63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'D.1.4. 1 Pol'!AE268</f>
        <v>0</v>
      </c>
      <c r="G41" s="157">
        <f>'D.1.4. 1 Pol'!AF268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'D.1.4. 1 Pol'!AE268</f>
        <v>0</v>
      </c>
      <c r="G42" s="152">
        <f>'D.1.4. 1 Pol'!AF268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64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77" t="s">
        <v>72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73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43</v>
      </c>
      <c r="C53" s="186" t="s">
        <v>74</v>
      </c>
      <c r="D53" s="187"/>
      <c r="E53" s="187"/>
      <c r="F53" s="193" t="s">
        <v>24</v>
      </c>
      <c r="G53" s="194"/>
      <c r="H53" s="194"/>
      <c r="I53" s="194">
        <f>'D.1.4. 1 Pol'!G8</f>
        <v>0</v>
      </c>
      <c r="J53" s="191" t="str">
        <f>IF(I66=0,"",I53/I66*100)</f>
        <v/>
      </c>
    </row>
    <row r="54" spans="1:10" ht="36.75" customHeight="1" x14ac:dyDescent="0.2">
      <c r="A54" s="180"/>
      <c r="B54" s="185" t="s">
        <v>75</v>
      </c>
      <c r="C54" s="186" t="s">
        <v>76</v>
      </c>
      <c r="D54" s="187"/>
      <c r="E54" s="187"/>
      <c r="F54" s="193" t="s">
        <v>24</v>
      </c>
      <c r="G54" s="194"/>
      <c r="H54" s="194"/>
      <c r="I54" s="194">
        <f>'D.1.4. 1 Pol'!G13</f>
        <v>0</v>
      </c>
      <c r="J54" s="191" t="str">
        <f>IF(I66=0,"",I54/I66*100)</f>
        <v/>
      </c>
    </row>
    <row r="55" spans="1:10" ht="36.75" customHeight="1" x14ac:dyDescent="0.2">
      <c r="A55" s="180"/>
      <c r="B55" s="185" t="s">
        <v>77</v>
      </c>
      <c r="C55" s="186" t="s">
        <v>78</v>
      </c>
      <c r="D55" s="187"/>
      <c r="E55" s="187"/>
      <c r="F55" s="193" t="s">
        <v>24</v>
      </c>
      <c r="G55" s="194"/>
      <c r="H55" s="194"/>
      <c r="I55" s="194">
        <f>'D.1.4. 1 Pol'!G26</f>
        <v>0</v>
      </c>
      <c r="J55" s="191" t="str">
        <f>IF(I66=0,"",I55/I66*100)</f>
        <v/>
      </c>
    </row>
    <row r="56" spans="1:10" ht="36.75" customHeight="1" x14ac:dyDescent="0.2">
      <c r="A56" s="180"/>
      <c r="B56" s="185" t="s">
        <v>79</v>
      </c>
      <c r="C56" s="186" t="s">
        <v>80</v>
      </c>
      <c r="D56" s="187"/>
      <c r="E56" s="187"/>
      <c r="F56" s="193" t="s">
        <v>24</v>
      </c>
      <c r="G56" s="194"/>
      <c r="H56" s="194"/>
      <c r="I56" s="194">
        <f>'D.1.4. 1 Pol'!G35</f>
        <v>0</v>
      </c>
      <c r="J56" s="191" t="str">
        <f>IF(I66=0,"",I56/I66*100)</f>
        <v/>
      </c>
    </row>
    <row r="57" spans="1:10" ht="36.75" customHeight="1" x14ac:dyDescent="0.2">
      <c r="A57" s="180"/>
      <c r="B57" s="185" t="s">
        <v>81</v>
      </c>
      <c r="C57" s="186" t="s">
        <v>82</v>
      </c>
      <c r="D57" s="187"/>
      <c r="E57" s="187"/>
      <c r="F57" s="193" t="s">
        <v>24</v>
      </c>
      <c r="G57" s="194"/>
      <c r="H57" s="194"/>
      <c r="I57" s="194">
        <f>'D.1.4. 1 Pol'!G41</f>
        <v>0</v>
      </c>
      <c r="J57" s="191" t="str">
        <f>IF(I66=0,"",I57/I66*100)</f>
        <v/>
      </c>
    </row>
    <row r="58" spans="1:10" ht="36.75" customHeight="1" x14ac:dyDescent="0.2">
      <c r="A58" s="180"/>
      <c r="B58" s="185" t="s">
        <v>83</v>
      </c>
      <c r="C58" s="186" t="s">
        <v>84</v>
      </c>
      <c r="D58" s="187"/>
      <c r="E58" s="187"/>
      <c r="F58" s="193" t="s">
        <v>25</v>
      </c>
      <c r="G58" s="194"/>
      <c r="H58" s="194"/>
      <c r="I58" s="194">
        <f>'D.1.4. 1 Pol'!G58</f>
        <v>0</v>
      </c>
      <c r="J58" s="191" t="str">
        <f>IF(I66=0,"",I58/I66*100)</f>
        <v/>
      </c>
    </row>
    <row r="59" spans="1:10" ht="36.75" customHeight="1" x14ac:dyDescent="0.2">
      <c r="A59" s="180"/>
      <c r="B59" s="185" t="s">
        <v>85</v>
      </c>
      <c r="C59" s="186" t="s">
        <v>86</v>
      </c>
      <c r="D59" s="187"/>
      <c r="E59" s="187"/>
      <c r="F59" s="193" t="s">
        <v>25</v>
      </c>
      <c r="G59" s="194"/>
      <c r="H59" s="194"/>
      <c r="I59" s="194">
        <f>'D.1.4. 1 Pol'!G94</f>
        <v>0</v>
      </c>
      <c r="J59" s="191" t="str">
        <f>IF(I66=0,"",I59/I66*100)</f>
        <v/>
      </c>
    </row>
    <row r="60" spans="1:10" ht="36.75" customHeight="1" x14ac:dyDescent="0.2">
      <c r="A60" s="180"/>
      <c r="B60" s="185" t="s">
        <v>87</v>
      </c>
      <c r="C60" s="186" t="s">
        <v>88</v>
      </c>
      <c r="D60" s="187"/>
      <c r="E60" s="187"/>
      <c r="F60" s="193" t="s">
        <v>25</v>
      </c>
      <c r="G60" s="194"/>
      <c r="H60" s="194"/>
      <c r="I60" s="194">
        <f>'D.1.4. 1 Pol'!G159</f>
        <v>0</v>
      </c>
      <c r="J60" s="191" t="str">
        <f>IF(I66=0,"",I60/I66*100)</f>
        <v/>
      </c>
    </row>
    <row r="61" spans="1:10" ht="36.75" customHeight="1" x14ac:dyDescent="0.2">
      <c r="A61" s="180"/>
      <c r="B61" s="185" t="s">
        <v>89</v>
      </c>
      <c r="C61" s="186" t="s">
        <v>90</v>
      </c>
      <c r="D61" s="187"/>
      <c r="E61" s="187"/>
      <c r="F61" s="193" t="s">
        <v>25</v>
      </c>
      <c r="G61" s="194"/>
      <c r="H61" s="194"/>
      <c r="I61" s="194">
        <f>'D.1.4. 1 Pol'!G215</f>
        <v>0</v>
      </c>
      <c r="J61" s="191" t="str">
        <f>IF(I66=0,"",I61/I66*100)</f>
        <v/>
      </c>
    </row>
    <row r="62" spans="1:10" ht="36.75" customHeight="1" x14ac:dyDescent="0.2">
      <c r="A62" s="180"/>
      <c r="B62" s="185" t="s">
        <v>91</v>
      </c>
      <c r="C62" s="186" t="s">
        <v>92</v>
      </c>
      <c r="D62" s="187"/>
      <c r="E62" s="187"/>
      <c r="F62" s="193" t="s">
        <v>25</v>
      </c>
      <c r="G62" s="194"/>
      <c r="H62" s="194"/>
      <c r="I62" s="194">
        <f>'D.1.4. 1 Pol'!G225</f>
        <v>0</v>
      </c>
      <c r="J62" s="191" t="str">
        <f>IF(I66=0,"",I62/I66*100)</f>
        <v/>
      </c>
    </row>
    <row r="63" spans="1:10" ht="36.75" customHeight="1" x14ac:dyDescent="0.2">
      <c r="A63" s="180"/>
      <c r="B63" s="185" t="s">
        <v>93</v>
      </c>
      <c r="C63" s="186" t="s">
        <v>94</v>
      </c>
      <c r="D63" s="187"/>
      <c r="E63" s="187"/>
      <c r="F63" s="193" t="s">
        <v>25</v>
      </c>
      <c r="G63" s="194"/>
      <c r="H63" s="194"/>
      <c r="I63" s="194">
        <f>'D.1.4. 1 Pol'!G228</f>
        <v>0</v>
      </c>
      <c r="J63" s="191" t="str">
        <f>IF(I66=0,"",I63/I66*100)</f>
        <v/>
      </c>
    </row>
    <row r="64" spans="1:10" ht="36.75" customHeight="1" x14ac:dyDescent="0.2">
      <c r="A64" s="180"/>
      <c r="B64" s="185" t="s">
        <v>95</v>
      </c>
      <c r="C64" s="186" t="s">
        <v>96</v>
      </c>
      <c r="D64" s="187"/>
      <c r="E64" s="187"/>
      <c r="F64" s="193" t="s">
        <v>97</v>
      </c>
      <c r="G64" s="194"/>
      <c r="H64" s="194"/>
      <c r="I64" s="194">
        <f>'D.1.4. 1 Pol'!G240</f>
        <v>0</v>
      </c>
      <c r="J64" s="191" t="str">
        <f>IF(I66=0,"",I64/I66*100)</f>
        <v/>
      </c>
    </row>
    <row r="65" spans="1:10" ht="36.75" customHeight="1" x14ac:dyDescent="0.2">
      <c r="A65" s="180"/>
      <c r="B65" s="185" t="s">
        <v>98</v>
      </c>
      <c r="C65" s="186" t="s">
        <v>27</v>
      </c>
      <c r="D65" s="187"/>
      <c r="E65" s="187"/>
      <c r="F65" s="193" t="s">
        <v>98</v>
      </c>
      <c r="G65" s="194"/>
      <c r="H65" s="194"/>
      <c r="I65" s="194">
        <f>'D.1.4. 1 Pol'!G257</f>
        <v>0</v>
      </c>
      <c r="J65" s="191" t="str">
        <f>IF(I66=0,"",I65/I66*100)</f>
        <v/>
      </c>
    </row>
    <row r="66" spans="1:10" ht="25.5" customHeight="1" x14ac:dyDescent="0.2">
      <c r="A66" s="181"/>
      <c r="B66" s="188" t="s">
        <v>1</v>
      </c>
      <c r="C66" s="189"/>
      <c r="D66" s="190"/>
      <c r="E66" s="190"/>
      <c r="F66" s="195"/>
      <c r="G66" s="196"/>
      <c r="H66" s="196"/>
      <c r="I66" s="196">
        <f>SUM(I53:I65)</f>
        <v>0</v>
      </c>
      <c r="J66" s="192">
        <f>SUM(J53:J65)</f>
        <v>0</v>
      </c>
    </row>
    <row r="67" spans="1:10" x14ac:dyDescent="0.2">
      <c r="F67" s="136"/>
      <c r="G67" s="136"/>
      <c r="H67" s="136"/>
      <c r="I67" s="136"/>
      <c r="J67" s="137"/>
    </row>
    <row r="68" spans="1:10" x14ac:dyDescent="0.2">
      <c r="F68" s="136"/>
      <c r="G68" s="136"/>
      <c r="H68" s="136"/>
      <c r="I68" s="136"/>
      <c r="J68" s="137"/>
    </row>
    <row r="69" spans="1:10" x14ac:dyDescent="0.2">
      <c r="F69" s="136"/>
      <c r="G69" s="136"/>
      <c r="H69" s="136"/>
      <c r="I69" s="136"/>
      <c r="J69" s="137"/>
    </row>
  </sheetData>
  <sheetProtection algorithmName="SHA-512" hashValue="ziwmIUHR2qfWrcrwAnR+fxZ7fP/ELsBpgVGO6iKiIgTKXscegcjfCHrw9ZhveGd5dA1YaOyKgbNfAVTTSDBeSg==" saltValue="MSqpGqiMKyqoxaUtrfMhb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esBn18eJb5p3Sce/2e9i2VVA1LFFnS1XUdWpyYGWzRU5Rh1sdCeWDUWiNr/G4ek1yFSiP/JFDowmMnq+mmS3ig==" saltValue="/LKX0rWYkjkH+/idIHAkL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4A3B5-AFD2-4A12-BDF2-D08FBB0D9D8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100</v>
      </c>
      <c r="B1" s="198"/>
      <c r="C1" s="198"/>
      <c r="D1" s="198"/>
      <c r="E1" s="198"/>
      <c r="F1" s="198"/>
      <c r="G1" s="198"/>
      <c r="AG1" t="s">
        <v>101</v>
      </c>
    </row>
    <row r="2" spans="1:60" ht="24.95" customHeight="1" x14ac:dyDescent="0.2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102</v>
      </c>
    </row>
    <row r="3" spans="1:60" ht="24.95" customHeight="1" x14ac:dyDescent="0.2">
      <c r="A3" s="199" t="s">
        <v>8</v>
      </c>
      <c r="B3" s="49" t="s">
        <v>45</v>
      </c>
      <c r="C3" s="202" t="s">
        <v>46</v>
      </c>
      <c r="D3" s="200"/>
      <c r="E3" s="200"/>
      <c r="F3" s="200"/>
      <c r="G3" s="201"/>
      <c r="AC3" s="178" t="s">
        <v>102</v>
      </c>
      <c r="AG3" t="s">
        <v>103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104</v>
      </c>
    </row>
    <row r="5" spans="1:60" x14ac:dyDescent="0.2">
      <c r="D5" s="10"/>
    </row>
    <row r="6" spans="1:60" ht="38.25" x14ac:dyDescent="0.2">
      <c r="A6" s="209" t="s">
        <v>105</v>
      </c>
      <c r="B6" s="211" t="s">
        <v>106</v>
      </c>
      <c r="C6" s="211" t="s">
        <v>107</v>
      </c>
      <c r="D6" s="210" t="s">
        <v>108</v>
      </c>
      <c r="E6" s="209" t="s">
        <v>109</v>
      </c>
      <c r="F6" s="208" t="s">
        <v>110</v>
      </c>
      <c r="G6" s="209" t="s">
        <v>29</v>
      </c>
      <c r="H6" s="212" t="s">
        <v>30</v>
      </c>
      <c r="I6" s="212" t="s">
        <v>111</v>
      </c>
      <c r="J6" s="212" t="s">
        <v>31</v>
      </c>
      <c r="K6" s="212" t="s">
        <v>112</v>
      </c>
      <c r="L6" s="212" t="s">
        <v>113</v>
      </c>
      <c r="M6" s="212" t="s">
        <v>114</v>
      </c>
      <c r="N6" s="212" t="s">
        <v>115</v>
      </c>
      <c r="O6" s="212" t="s">
        <v>116</v>
      </c>
      <c r="P6" s="212" t="s">
        <v>117</v>
      </c>
      <c r="Q6" s="212" t="s">
        <v>118</v>
      </c>
      <c r="R6" s="212" t="s">
        <v>119</v>
      </c>
      <c r="S6" s="212" t="s">
        <v>120</v>
      </c>
      <c r="T6" s="212" t="s">
        <v>121</v>
      </c>
      <c r="U6" s="212" t="s">
        <v>122</v>
      </c>
      <c r="V6" s="212" t="s">
        <v>123</v>
      </c>
      <c r="W6" s="212" t="s">
        <v>124</v>
      </c>
      <c r="X6" s="212" t="s">
        <v>125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9" t="s">
        <v>126</v>
      </c>
      <c r="B8" s="230" t="s">
        <v>43</v>
      </c>
      <c r="C8" s="251" t="s">
        <v>74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2"/>
      <c r="O8" s="232">
        <f>SUM(O9:O12)</f>
        <v>0.94</v>
      </c>
      <c r="P8" s="232"/>
      <c r="Q8" s="232">
        <f>SUM(Q9:Q12)</f>
        <v>0</v>
      </c>
      <c r="R8" s="233"/>
      <c r="S8" s="233"/>
      <c r="T8" s="234"/>
      <c r="U8" s="228"/>
      <c r="V8" s="228">
        <f>SUM(V9:V12)</f>
        <v>0.87</v>
      </c>
      <c r="W8" s="228"/>
      <c r="X8" s="228"/>
      <c r="AG8" t="s">
        <v>127</v>
      </c>
    </row>
    <row r="9" spans="1:60" outlineLevel="1" x14ac:dyDescent="0.2">
      <c r="A9" s="235">
        <v>1</v>
      </c>
      <c r="B9" s="236" t="s">
        <v>128</v>
      </c>
      <c r="C9" s="252" t="s">
        <v>129</v>
      </c>
      <c r="D9" s="237" t="s">
        <v>130</v>
      </c>
      <c r="E9" s="238">
        <v>0.55000000000000004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1.7</v>
      </c>
      <c r="O9" s="238">
        <f>ROUND(E9*N9,2)</f>
        <v>0.94</v>
      </c>
      <c r="P9" s="238">
        <v>0</v>
      </c>
      <c r="Q9" s="238">
        <f>ROUND(E9*P9,2)</f>
        <v>0</v>
      </c>
      <c r="R9" s="240" t="s">
        <v>131</v>
      </c>
      <c r="S9" s="240" t="s">
        <v>132</v>
      </c>
      <c r="T9" s="241" t="s">
        <v>132</v>
      </c>
      <c r="U9" s="224">
        <v>1.59</v>
      </c>
      <c r="V9" s="224">
        <f>ROUND(E9*U9,2)</f>
        <v>0.87</v>
      </c>
      <c r="W9" s="224"/>
      <c r="X9" s="224" t="s">
        <v>133</v>
      </c>
      <c r="Y9" s="213"/>
      <c r="Z9" s="213"/>
      <c r="AA9" s="213"/>
      <c r="AB9" s="213"/>
      <c r="AC9" s="213"/>
      <c r="AD9" s="213"/>
      <c r="AE9" s="213"/>
      <c r="AF9" s="213"/>
      <c r="AG9" s="213" t="s">
        <v>134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3" t="s">
        <v>135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13"/>
      <c r="Z10" s="213"/>
      <c r="AA10" s="213"/>
      <c r="AB10" s="213"/>
      <c r="AC10" s="213"/>
      <c r="AD10" s="213"/>
      <c r="AE10" s="213"/>
      <c r="AF10" s="213"/>
      <c r="AG10" s="213" t="s">
        <v>136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2" t="str">
        <f>C10</f>
        <v>sypaninou z vhodných hornin tř. 1 - 4 nebo materiálem připraveným podél výkopu ve vzdálenosti do 3 m od jeho kraje, pro jakoukoliv hloubku výkopu a jakoukoliv míru zhutnění,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4" t="s">
        <v>137</v>
      </c>
      <c r="D11" s="226"/>
      <c r="E11" s="227">
        <v>0.55000000000000004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13"/>
      <c r="Z11" s="213"/>
      <c r="AA11" s="213"/>
      <c r="AB11" s="213"/>
      <c r="AC11" s="213"/>
      <c r="AD11" s="213"/>
      <c r="AE11" s="213"/>
      <c r="AF11" s="213"/>
      <c r="AG11" s="213" t="s">
        <v>138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5"/>
      <c r="D12" s="245"/>
      <c r="E12" s="245"/>
      <c r="F12" s="245"/>
      <c r="G12" s="245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13"/>
      <c r="Z12" s="213"/>
      <c r="AA12" s="213"/>
      <c r="AB12" s="213"/>
      <c r="AC12" s="213"/>
      <c r="AD12" s="213"/>
      <c r="AE12" s="213"/>
      <c r="AF12" s="213"/>
      <c r="AG12" s="213" t="s">
        <v>139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29" t="s">
        <v>126</v>
      </c>
      <c r="B13" s="230" t="s">
        <v>75</v>
      </c>
      <c r="C13" s="251" t="s">
        <v>76</v>
      </c>
      <c r="D13" s="231"/>
      <c r="E13" s="232"/>
      <c r="F13" s="233"/>
      <c r="G13" s="233">
        <f>SUMIF(AG14:AG25,"&lt;&gt;NOR",G14:G25)</f>
        <v>0</v>
      </c>
      <c r="H13" s="233"/>
      <c r="I13" s="233">
        <f>SUM(I14:I25)</f>
        <v>0</v>
      </c>
      <c r="J13" s="233"/>
      <c r="K13" s="233">
        <f>SUM(K14:K25)</f>
        <v>0</v>
      </c>
      <c r="L13" s="233"/>
      <c r="M13" s="233">
        <f>SUM(M14:M25)</f>
        <v>0</v>
      </c>
      <c r="N13" s="232"/>
      <c r="O13" s="232">
        <f>SUM(O14:O25)</f>
        <v>1.3900000000000001</v>
      </c>
      <c r="P13" s="232"/>
      <c r="Q13" s="232">
        <f>SUM(Q14:Q25)</f>
        <v>0</v>
      </c>
      <c r="R13" s="233"/>
      <c r="S13" s="233"/>
      <c r="T13" s="234"/>
      <c r="U13" s="228"/>
      <c r="V13" s="228">
        <f>SUM(V14:V25)</f>
        <v>22.6</v>
      </c>
      <c r="W13" s="228"/>
      <c r="X13" s="228"/>
      <c r="AG13" t="s">
        <v>127</v>
      </c>
    </row>
    <row r="14" spans="1:60" ht="22.5" outlineLevel="1" x14ac:dyDescent="0.2">
      <c r="A14" s="235">
        <v>2</v>
      </c>
      <c r="B14" s="236" t="s">
        <v>140</v>
      </c>
      <c r="C14" s="252" t="s">
        <v>141</v>
      </c>
      <c r="D14" s="237" t="s">
        <v>142</v>
      </c>
      <c r="E14" s="238">
        <v>17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38">
        <v>1.7330000000000002E-2</v>
      </c>
      <c r="O14" s="238">
        <f>ROUND(E14*N14,2)</f>
        <v>0.28999999999999998</v>
      </c>
      <c r="P14" s="238">
        <v>0</v>
      </c>
      <c r="Q14" s="238">
        <f>ROUND(E14*P14,2)</f>
        <v>0</v>
      </c>
      <c r="R14" s="240" t="s">
        <v>143</v>
      </c>
      <c r="S14" s="240" t="s">
        <v>132</v>
      </c>
      <c r="T14" s="241" t="s">
        <v>132</v>
      </c>
      <c r="U14" s="224">
        <v>0.25</v>
      </c>
      <c r="V14" s="224">
        <f>ROUND(E14*U14,2)</f>
        <v>4.25</v>
      </c>
      <c r="W14" s="224"/>
      <c r="X14" s="224" t="s">
        <v>133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134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3" t="s">
        <v>144</v>
      </c>
      <c r="D15" s="243"/>
      <c r="E15" s="243"/>
      <c r="F15" s="243"/>
      <c r="G15" s="243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13"/>
      <c r="Z15" s="213"/>
      <c r="AA15" s="213"/>
      <c r="AB15" s="213"/>
      <c r="AC15" s="213"/>
      <c r="AD15" s="213"/>
      <c r="AE15" s="213"/>
      <c r="AF15" s="213"/>
      <c r="AG15" s="213" t="s">
        <v>136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5"/>
      <c r="D16" s="245"/>
      <c r="E16" s="245"/>
      <c r="F16" s="245"/>
      <c r="G16" s="245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13"/>
      <c r="Z16" s="213"/>
      <c r="AA16" s="213"/>
      <c r="AB16" s="213"/>
      <c r="AC16" s="213"/>
      <c r="AD16" s="213"/>
      <c r="AE16" s="213"/>
      <c r="AF16" s="213"/>
      <c r="AG16" s="213" t="s">
        <v>139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5">
        <v>3</v>
      </c>
      <c r="B17" s="236" t="s">
        <v>145</v>
      </c>
      <c r="C17" s="252" t="s">
        <v>146</v>
      </c>
      <c r="D17" s="237" t="s">
        <v>142</v>
      </c>
      <c r="E17" s="238">
        <v>20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2.5989999999999999E-2</v>
      </c>
      <c r="O17" s="238">
        <f>ROUND(E17*N17,2)</f>
        <v>0.52</v>
      </c>
      <c r="P17" s="238">
        <v>0</v>
      </c>
      <c r="Q17" s="238">
        <f>ROUND(E17*P17,2)</f>
        <v>0</v>
      </c>
      <c r="R17" s="240" t="s">
        <v>143</v>
      </c>
      <c r="S17" s="240" t="s">
        <v>132</v>
      </c>
      <c r="T17" s="241" t="s">
        <v>132</v>
      </c>
      <c r="U17" s="224">
        <v>0.27</v>
      </c>
      <c r="V17" s="224">
        <f>ROUND(E17*U17,2)</f>
        <v>5.4</v>
      </c>
      <c r="W17" s="224"/>
      <c r="X17" s="224" t="s">
        <v>133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134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3" t="s">
        <v>144</v>
      </c>
      <c r="D18" s="243"/>
      <c r="E18" s="243"/>
      <c r="F18" s="243"/>
      <c r="G18" s="243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13"/>
      <c r="Z18" s="213"/>
      <c r="AA18" s="213"/>
      <c r="AB18" s="213"/>
      <c r="AC18" s="213"/>
      <c r="AD18" s="213"/>
      <c r="AE18" s="213"/>
      <c r="AF18" s="213"/>
      <c r="AG18" s="213" t="s">
        <v>136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5"/>
      <c r="D19" s="245"/>
      <c r="E19" s="245"/>
      <c r="F19" s="245"/>
      <c r="G19" s="245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13"/>
      <c r="Z19" s="213"/>
      <c r="AA19" s="213"/>
      <c r="AB19" s="213"/>
      <c r="AC19" s="213"/>
      <c r="AD19" s="213"/>
      <c r="AE19" s="213"/>
      <c r="AF19" s="213"/>
      <c r="AG19" s="213" t="s">
        <v>139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35">
        <v>4</v>
      </c>
      <c r="B20" s="236" t="s">
        <v>147</v>
      </c>
      <c r="C20" s="252" t="s">
        <v>148</v>
      </c>
      <c r="D20" s="237" t="s">
        <v>142</v>
      </c>
      <c r="E20" s="238">
        <v>7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3.465E-2</v>
      </c>
      <c r="O20" s="238">
        <f>ROUND(E20*N20,2)</f>
        <v>0.24</v>
      </c>
      <c r="P20" s="238">
        <v>0</v>
      </c>
      <c r="Q20" s="238">
        <f>ROUND(E20*P20,2)</f>
        <v>0</v>
      </c>
      <c r="R20" s="240" t="s">
        <v>143</v>
      </c>
      <c r="S20" s="240" t="s">
        <v>132</v>
      </c>
      <c r="T20" s="241" t="s">
        <v>132</v>
      </c>
      <c r="U20" s="224">
        <v>0.3</v>
      </c>
      <c r="V20" s="224">
        <f>ROUND(E20*U20,2)</f>
        <v>2.1</v>
      </c>
      <c r="W20" s="224"/>
      <c r="X20" s="224" t="s">
        <v>133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134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3" t="s">
        <v>144</v>
      </c>
      <c r="D21" s="243"/>
      <c r="E21" s="243"/>
      <c r="F21" s="243"/>
      <c r="G21" s="243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13"/>
      <c r="Z21" s="213"/>
      <c r="AA21" s="213"/>
      <c r="AB21" s="213"/>
      <c r="AC21" s="213"/>
      <c r="AD21" s="213"/>
      <c r="AE21" s="213"/>
      <c r="AF21" s="213"/>
      <c r="AG21" s="213" t="s">
        <v>136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5"/>
      <c r="D22" s="245"/>
      <c r="E22" s="245"/>
      <c r="F22" s="245"/>
      <c r="G22" s="245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13"/>
      <c r="Z22" s="213"/>
      <c r="AA22" s="213"/>
      <c r="AB22" s="213"/>
      <c r="AC22" s="213"/>
      <c r="AD22" s="213"/>
      <c r="AE22" s="213"/>
      <c r="AF22" s="213"/>
      <c r="AG22" s="213" t="s">
        <v>139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5">
        <v>5</v>
      </c>
      <c r="B23" s="236" t="s">
        <v>149</v>
      </c>
      <c r="C23" s="252" t="s">
        <v>150</v>
      </c>
      <c r="D23" s="237" t="s">
        <v>151</v>
      </c>
      <c r="E23" s="238">
        <v>5.8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5.8500000000000003E-2</v>
      </c>
      <c r="O23" s="238">
        <f>ROUND(E23*N23,2)</f>
        <v>0.34</v>
      </c>
      <c r="P23" s="238">
        <v>0</v>
      </c>
      <c r="Q23" s="238">
        <f>ROUND(E23*P23,2)</f>
        <v>0</v>
      </c>
      <c r="R23" s="240" t="s">
        <v>143</v>
      </c>
      <c r="S23" s="240" t="s">
        <v>132</v>
      </c>
      <c r="T23" s="241" t="s">
        <v>132</v>
      </c>
      <c r="U23" s="224">
        <v>1.87</v>
      </c>
      <c r="V23" s="224">
        <f>ROUND(E23*U23,2)</f>
        <v>10.85</v>
      </c>
      <c r="W23" s="224"/>
      <c r="X23" s="224" t="s">
        <v>133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134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3" t="s">
        <v>152</v>
      </c>
      <c r="D24" s="243"/>
      <c r="E24" s="243"/>
      <c r="F24" s="243"/>
      <c r="G24" s="243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13"/>
      <c r="Z24" s="213"/>
      <c r="AA24" s="213"/>
      <c r="AB24" s="213"/>
      <c r="AC24" s="213"/>
      <c r="AD24" s="213"/>
      <c r="AE24" s="213"/>
      <c r="AF24" s="213"/>
      <c r="AG24" s="213" t="s">
        <v>136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5"/>
      <c r="D25" s="245"/>
      <c r="E25" s="245"/>
      <c r="F25" s="245"/>
      <c r="G25" s="245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13"/>
      <c r="Z25" s="213"/>
      <c r="AA25" s="213"/>
      <c r="AB25" s="213"/>
      <c r="AC25" s="213"/>
      <c r="AD25" s="213"/>
      <c r="AE25" s="213"/>
      <c r="AF25" s="213"/>
      <c r="AG25" s="213" t="s">
        <v>139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29" t="s">
        <v>126</v>
      </c>
      <c r="B26" s="230" t="s">
        <v>77</v>
      </c>
      <c r="C26" s="251" t="s">
        <v>78</v>
      </c>
      <c r="D26" s="231"/>
      <c r="E26" s="232"/>
      <c r="F26" s="233"/>
      <c r="G26" s="233">
        <f>SUMIF(AG27:AG34,"&lt;&gt;NOR",G27:G34)</f>
        <v>0</v>
      </c>
      <c r="H26" s="233"/>
      <c r="I26" s="233">
        <f>SUM(I27:I34)</f>
        <v>0</v>
      </c>
      <c r="J26" s="233"/>
      <c r="K26" s="233">
        <f>SUM(K27:K34)</f>
        <v>0</v>
      </c>
      <c r="L26" s="233"/>
      <c r="M26" s="233">
        <f>SUM(M27:M34)</f>
        <v>0</v>
      </c>
      <c r="N26" s="232"/>
      <c r="O26" s="232">
        <f>SUM(O27:O34)</f>
        <v>1.04</v>
      </c>
      <c r="P26" s="232"/>
      <c r="Q26" s="232">
        <f>SUM(Q27:Q34)</f>
        <v>0</v>
      </c>
      <c r="R26" s="233"/>
      <c r="S26" s="233"/>
      <c r="T26" s="234"/>
      <c r="U26" s="228"/>
      <c r="V26" s="228">
        <f>SUM(V27:V34)</f>
        <v>0.68</v>
      </c>
      <c r="W26" s="228"/>
      <c r="X26" s="228"/>
      <c r="AG26" t="s">
        <v>127</v>
      </c>
    </row>
    <row r="27" spans="1:60" outlineLevel="1" x14ac:dyDescent="0.2">
      <c r="A27" s="235">
        <v>6</v>
      </c>
      <c r="B27" s="236" t="s">
        <v>153</v>
      </c>
      <c r="C27" s="252" t="s">
        <v>154</v>
      </c>
      <c r="D27" s="237" t="s">
        <v>130</v>
      </c>
      <c r="E27" s="238">
        <v>0.26400000000000001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2.5249999999999999</v>
      </c>
      <c r="O27" s="238">
        <f>ROUND(E27*N27,2)</f>
        <v>0.67</v>
      </c>
      <c r="P27" s="238">
        <v>0</v>
      </c>
      <c r="Q27" s="238">
        <f>ROUND(E27*P27,2)</f>
        <v>0</v>
      </c>
      <c r="R27" s="240" t="s">
        <v>155</v>
      </c>
      <c r="S27" s="240" t="s">
        <v>132</v>
      </c>
      <c r="T27" s="241" t="s">
        <v>156</v>
      </c>
      <c r="U27" s="224">
        <v>2.58</v>
      </c>
      <c r="V27" s="224">
        <f>ROUND(E27*U27,2)</f>
        <v>0.68</v>
      </c>
      <c r="W27" s="224"/>
      <c r="X27" s="224" t="s">
        <v>133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134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3" t="s">
        <v>157</v>
      </c>
      <c r="D28" s="243"/>
      <c r="E28" s="243"/>
      <c r="F28" s="243"/>
      <c r="G28" s="243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13"/>
      <c r="Z28" s="213"/>
      <c r="AA28" s="213"/>
      <c r="AB28" s="213"/>
      <c r="AC28" s="213"/>
      <c r="AD28" s="213"/>
      <c r="AE28" s="213"/>
      <c r="AF28" s="213"/>
      <c r="AG28" s="213" t="s">
        <v>136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6" t="s">
        <v>158</v>
      </c>
      <c r="D29" s="246"/>
      <c r="E29" s="246"/>
      <c r="F29" s="246"/>
      <c r="G29" s="246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13"/>
      <c r="Z29" s="213"/>
      <c r="AA29" s="213"/>
      <c r="AB29" s="213"/>
      <c r="AC29" s="213"/>
      <c r="AD29" s="213"/>
      <c r="AE29" s="213"/>
      <c r="AF29" s="213"/>
      <c r="AG29" s="213" t="s">
        <v>159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4" t="s">
        <v>160</v>
      </c>
      <c r="D30" s="226"/>
      <c r="E30" s="227">
        <v>0.216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13"/>
      <c r="Z30" s="213"/>
      <c r="AA30" s="213"/>
      <c r="AB30" s="213"/>
      <c r="AC30" s="213"/>
      <c r="AD30" s="213"/>
      <c r="AE30" s="213"/>
      <c r="AF30" s="213"/>
      <c r="AG30" s="213" t="s">
        <v>138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4" t="s">
        <v>161</v>
      </c>
      <c r="D31" s="226"/>
      <c r="E31" s="227">
        <v>4.8000000000000001E-2</v>
      </c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13"/>
      <c r="Z31" s="213"/>
      <c r="AA31" s="213"/>
      <c r="AB31" s="213"/>
      <c r="AC31" s="213"/>
      <c r="AD31" s="213"/>
      <c r="AE31" s="213"/>
      <c r="AF31" s="213"/>
      <c r="AG31" s="213" t="s">
        <v>138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5"/>
      <c r="D32" s="245"/>
      <c r="E32" s="245"/>
      <c r="F32" s="245"/>
      <c r="G32" s="245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13"/>
      <c r="Z32" s="213"/>
      <c r="AA32" s="213"/>
      <c r="AB32" s="213"/>
      <c r="AC32" s="213"/>
      <c r="AD32" s="213"/>
      <c r="AE32" s="213"/>
      <c r="AF32" s="213"/>
      <c r="AG32" s="213" t="s">
        <v>139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5">
        <v>7</v>
      </c>
      <c r="B33" s="236" t="s">
        <v>162</v>
      </c>
      <c r="C33" s="252" t="s">
        <v>163</v>
      </c>
      <c r="D33" s="237" t="s">
        <v>164</v>
      </c>
      <c r="E33" s="238">
        <v>0.37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38">
        <v>1</v>
      </c>
      <c r="O33" s="238">
        <f>ROUND(E33*N33,2)</f>
        <v>0.37</v>
      </c>
      <c r="P33" s="238">
        <v>0</v>
      </c>
      <c r="Q33" s="238">
        <f>ROUND(E33*P33,2)</f>
        <v>0</v>
      </c>
      <c r="R33" s="240" t="s">
        <v>165</v>
      </c>
      <c r="S33" s="240" t="s">
        <v>132</v>
      </c>
      <c r="T33" s="241" t="s">
        <v>156</v>
      </c>
      <c r="U33" s="224">
        <v>0</v>
      </c>
      <c r="V33" s="224">
        <f>ROUND(E33*U33,2)</f>
        <v>0</v>
      </c>
      <c r="W33" s="224"/>
      <c r="X33" s="224" t="s">
        <v>166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167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7"/>
      <c r="D34" s="247"/>
      <c r="E34" s="247"/>
      <c r="F34" s="247"/>
      <c r="G34" s="247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13"/>
      <c r="Z34" s="213"/>
      <c r="AA34" s="213"/>
      <c r="AB34" s="213"/>
      <c r="AC34" s="213"/>
      <c r="AD34" s="213"/>
      <c r="AE34" s="213"/>
      <c r="AF34" s="213"/>
      <c r="AG34" s="213" t="s">
        <v>139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29" t="s">
        <v>126</v>
      </c>
      <c r="B35" s="230" t="s">
        <v>79</v>
      </c>
      <c r="C35" s="251" t="s">
        <v>80</v>
      </c>
      <c r="D35" s="231"/>
      <c r="E35" s="232"/>
      <c r="F35" s="233"/>
      <c r="G35" s="233">
        <f>SUMIF(AG36:AG40,"&lt;&gt;NOR",G36:G40)</f>
        <v>0</v>
      </c>
      <c r="H35" s="233"/>
      <c r="I35" s="233">
        <f>SUM(I36:I40)</f>
        <v>0</v>
      </c>
      <c r="J35" s="233"/>
      <c r="K35" s="233">
        <f>SUM(K36:K40)</f>
        <v>0</v>
      </c>
      <c r="L35" s="233"/>
      <c r="M35" s="233">
        <f>SUM(M36:M40)</f>
        <v>0</v>
      </c>
      <c r="N35" s="232"/>
      <c r="O35" s="232">
        <f>SUM(O36:O40)</f>
        <v>0</v>
      </c>
      <c r="P35" s="232"/>
      <c r="Q35" s="232">
        <f>SUM(Q36:Q40)</f>
        <v>0</v>
      </c>
      <c r="R35" s="233"/>
      <c r="S35" s="233"/>
      <c r="T35" s="234"/>
      <c r="U35" s="228"/>
      <c r="V35" s="228">
        <f>SUM(V36:V40)</f>
        <v>2.5099999999999998</v>
      </c>
      <c r="W35" s="228"/>
      <c r="X35" s="228"/>
      <c r="AG35" t="s">
        <v>127</v>
      </c>
    </row>
    <row r="36" spans="1:60" outlineLevel="1" x14ac:dyDescent="0.2">
      <c r="A36" s="235">
        <v>8</v>
      </c>
      <c r="B36" s="236" t="s">
        <v>168</v>
      </c>
      <c r="C36" s="252" t="s">
        <v>169</v>
      </c>
      <c r="D36" s="237" t="s">
        <v>142</v>
      </c>
      <c r="E36" s="238">
        <v>22.8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 t="s">
        <v>170</v>
      </c>
      <c r="S36" s="240" t="s">
        <v>132</v>
      </c>
      <c r="T36" s="241" t="s">
        <v>132</v>
      </c>
      <c r="U36" s="224">
        <v>0.11</v>
      </c>
      <c r="V36" s="224">
        <f>ROUND(E36*U36,2)</f>
        <v>2.5099999999999998</v>
      </c>
      <c r="W36" s="224"/>
      <c r="X36" s="224" t="s">
        <v>133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134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3" t="s">
        <v>171</v>
      </c>
      <c r="D37" s="243"/>
      <c r="E37" s="243"/>
      <c r="F37" s="243"/>
      <c r="G37" s="243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13"/>
      <c r="Z37" s="213"/>
      <c r="AA37" s="213"/>
      <c r="AB37" s="213"/>
      <c r="AC37" s="213"/>
      <c r="AD37" s="213"/>
      <c r="AE37" s="213"/>
      <c r="AF37" s="213"/>
      <c r="AG37" s="213" t="s">
        <v>136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4" t="s">
        <v>172</v>
      </c>
      <c r="D38" s="226"/>
      <c r="E38" s="227">
        <v>18.399999999999999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13"/>
      <c r="Z38" s="213"/>
      <c r="AA38" s="213"/>
      <c r="AB38" s="213"/>
      <c r="AC38" s="213"/>
      <c r="AD38" s="213"/>
      <c r="AE38" s="213"/>
      <c r="AF38" s="213"/>
      <c r="AG38" s="213" t="s">
        <v>138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4" t="s">
        <v>173</v>
      </c>
      <c r="D39" s="226"/>
      <c r="E39" s="227">
        <v>4.4000000000000004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13"/>
      <c r="Z39" s="213"/>
      <c r="AA39" s="213"/>
      <c r="AB39" s="213"/>
      <c r="AC39" s="213"/>
      <c r="AD39" s="213"/>
      <c r="AE39" s="213"/>
      <c r="AF39" s="213"/>
      <c r="AG39" s="213" t="s">
        <v>138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5"/>
      <c r="D40" s="245"/>
      <c r="E40" s="245"/>
      <c r="F40" s="245"/>
      <c r="G40" s="245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13"/>
      <c r="Z40" s="213"/>
      <c r="AA40" s="213"/>
      <c r="AB40" s="213"/>
      <c r="AC40" s="213"/>
      <c r="AD40" s="213"/>
      <c r="AE40" s="213"/>
      <c r="AF40" s="213"/>
      <c r="AG40" s="213" t="s">
        <v>139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29" t="s">
        <v>126</v>
      </c>
      <c r="B41" s="230" t="s">
        <v>81</v>
      </c>
      <c r="C41" s="251" t="s">
        <v>82</v>
      </c>
      <c r="D41" s="231"/>
      <c r="E41" s="232"/>
      <c r="F41" s="233"/>
      <c r="G41" s="233">
        <f>SUMIF(AG42:AG57,"&lt;&gt;NOR",G42:G57)</f>
        <v>0</v>
      </c>
      <c r="H41" s="233"/>
      <c r="I41" s="233">
        <f>SUM(I42:I57)</f>
        <v>0</v>
      </c>
      <c r="J41" s="233"/>
      <c r="K41" s="233">
        <f>SUM(K42:K57)</f>
        <v>0</v>
      </c>
      <c r="L41" s="233"/>
      <c r="M41" s="233">
        <f>SUM(M42:M57)</f>
        <v>0</v>
      </c>
      <c r="N41" s="232"/>
      <c r="O41" s="232">
        <f>SUM(O42:O57)</f>
        <v>0.02</v>
      </c>
      <c r="P41" s="232"/>
      <c r="Q41" s="232">
        <f>SUM(Q42:Q57)</f>
        <v>3.54</v>
      </c>
      <c r="R41" s="233"/>
      <c r="S41" s="233"/>
      <c r="T41" s="234"/>
      <c r="U41" s="228"/>
      <c r="V41" s="228">
        <f>SUM(V42:V57)</f>
        <v>23.55</v>
      </c>
      <c r="W41" s="228"/>
      <c r="X41" s="228"/>
      <c r="AG41" t="s">
        <v>127</v>
      </c>
    </row>
    <row r="42" spans="1:60" ht="22.5" outlineLevel="1" x14ac:dyDescent="0.2">
      <c r="A42" s="235">
        <v>9</v>
      </c>
      <c r="B42" s="236" t="s">
        <v>174</v>
      </c>
      <c r="C42" s="252" t="s">
        <v>175</v>
      </c>
      <c r="D42" s="237" t="s">
        <v>130</v>
      </c>
      <c r="E42" s="238">
        <v>1.1000000000000001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0</v>
      </c>
      <c r="O42" s="238">
        <f>ROUND(E42*N42,2)</f>
        <v>0</v>
      </c>
      <c r="P42" s="238">
        <v>2.2000000000000002</v>
      </c>
      <c r="Q42" s="238">
        <f>ROUND(E42*P42,2)</f>
        <v>2.42</v>
      </c>
      <c r="R42" s="240" t="s">
        <v>176</v>
      </c>
      <c r="S42" s="240" t="s">
        <v>132</v>
      </c>
      <c r="T42" s="241" t="s">
        <v>132</v>
      </c>
      <c r="U42" s="224">
        <v>4.66</v>
      </c>
      <c r="V42" s="224">
        <f>ROUND(E42*U42,2)</f>
        <v>5.13</v>
      </c>
      <c r="W42" s="224"/>
      <c r="X42" s="224" t="s">
        <v>133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134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4" t="s">
        <v>177</v>
      </c>
      <c r="D43" s="226"/>
      <c r="E43" s="227">
        <v>0.9</v>
      </c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13"/>
      <c r="Z43" s="213"/>
      <c r="AA43" s="213"/>
      <c r="AB43" s="213"/>
      <c r="AC43" s="213"/>
      <c r="AD43" s="213"/>
      <c r="AE43" s="213"/>
      <c r="AF43" s="213"/>
      <c r="AG43" s="213" t="s">
        <v>138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 t="s">
        <v>178</v>
      </c>
      <c r="D44" s="226"/>
      <c r="E44" s="227">
        <v>0.2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13"/>
      <c r="Z44" s="213"/>
      <c r="AA44" s="213"/>
      <c r="AB44" s="213"/>
      <c r="AC44" s="213"/>
      <c r="AD44" s="213"/>
      <c r="AE44" s="213"/>
      <c r="AF44" s="213"/>
      <c r="AG44" s="213" t="s">
        <v>138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5"/>
      <c r="D45" s="245"/>
      <c r="E45" s="245"/>
      <c r="F45" s="245"/>
      <c r="G45" s="245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13"/>
      <c r="Z45" s="213"/>
      <c r="AA45" s="213"/>
      <c r="AB45" s="213"/>
      <c r="AC45" s="213"/>
      <c r="AD45" s="213"/>
      <c r="AE45" s="213"/>
      <c r="AF45" s="213"/>
      <c r="AG45" s="213" t="s">
        <v>139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35">
        <v>10</v>
      </c>
      <c r="B46" s="236" t="s">
        <v>179</v>
      </c>
      <c r="C46" s="252" t="s">
        <v>180</v>
      </c>
      <c r="D46" s="237" t="s">
        <v>142</v>
      </c>
      <c r="E46" s="238">
        <v>17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4.8999999999999998E-4</v>
      </c>
      <c r="O46" s="238">
        <f>ROUND(E46*N46,2)</f>
        <v>0.01</v>
      </c>
      <c r="P46" s="238">
        <v>1.7999999999999999E-2</v>
      </c>
      <c r="Q46" s="238">
        <f>ROUND(E46*P46,2)</f>
        <v>0.31</v>
      </c>
      <c r="R46" s="240" t="s">
        <v>176</v>
      </c>
      <c r="S46" s="240" t="s">
        <v>132</v>
      </c>
      <c r="T46" s="241" t="s">
        <v>132</v>
      </c>
      <c r="U46" s="224">
        <v>0.34</v>
      </c>
      <c r="V46" s="224">
        <f>ROUND(E46*U46,2)</f>
        <v>5.78</v>
      </c>
      <c r="W46" s="224"/>
      <c r="X46" s="224" t="s">
        <v>133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134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8" t="s">
        <v>181</v>
      </c>
      <c r="D47" s="248"/>
      <c r="E47" s="248"/>
      <c r="F47" s="248"/>
      <c r="G47" s="248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13"/>
      <c r="Z47" s="213"/>
      <c r="AA47" s="213"/>
      <c r="AB47" s="213"/>
      <c r="AC47" s="213"/>
      <c r="AD47" s="213"/>
      <c r="AE47" s="213"/>
      <c r="AF47" s="213"/>
      <c r="AG47" s="213" t="s">
        <v>159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4" t="s">
        <v>182</v>
      </c>
      <c r="D48" s="226"/>
      <c r="E48" s="227">
        <v>13</v>
      </c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13"/>
      <c r="Z48" s="213"/>
      <c r="AA48" s="213"/>
      <c r="AB48" s="213"/>
      <c r="AC48" s="213"/>
      <c r="AD48" s="213"/>
      <c r="AE48" s="213"/>
      <c r="AF48" s="213"/>
      <c r="AG48" s="213" t="s">
        <v>138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4" t="s">
        <v>183</v>
      </c>
      <c r="D49" s="226"/>
      <c r="E49" s="227">
        <v>4</v>
      </c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13"/>
      <c r="Z49" s="213"/>
      <c r="AA49" s="213"/>
      <c r="AB49" s="213"/>
      <c r="AC49" s="213"/>
      <c r="AD49" s="213"/>
      <c r="AE49" s="213"/>
      <c r="AF49" s="213"/>
      <c r="AG49" s="213" t="s">
        <v>138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5"/>
      <c r="D50" s="245"/>
      <c r="E50" s="245"/>
      <c r="F50" s="245"/>
      <c r="G50" s="245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13"/>
      <c r="Z50" s="213"/>
      <c r="AA50" s="213"/>
      <c r="AB50" s="213"/>
      <c r="AC50" s="213"/>
      <c r="AD50" s="213"/>
      <c r="AE50" s="213"/>
      <c r="AF50" s="213"/>
      <c r="AG50" s="213" t="s">
        <v>139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35">
        <v>11</v>
      </c>
      <c r="B51" s="236" t="s">
        <v>184</v>
      </c>
      <c r="C51" s="252" t="s">
        <v>185</v>
      </c>
      <c r="D51" s="237" t="s">
        <v>142</v>
      </c>
      <c r="E51" s="238">
        <v>20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4.8999999999999998E-4</v>
      </c>
      <c r="O51" s="238">
        <f>ROUND(E51*N51,2)</f>
        <v>0.01</v>
      </c>
      <c r="P51" s="238">
        <v>2.7E-2</v>
      </c>
      <c r="Q51" s="238">
        <f>ROUND(E51*P51,2)</f>
        <v>0.54</v>
      </c>
      <c r="R51" s="240" t="s">
        <v>176</v>
      </c>
      <c r="S51" s="240" t="s">
        <v>132</v>
      </c>
      <c r="T51" s="241" t="s">
        <v>132</v>
      </c>
      <c r="U51" s="224">
        <v>0.42199999999999999</v>
      </c>
      <c r="V51" s="224">
        <f>ROUND(E51*U51,2)</f>
        <v>8.44</v>
      </c>
      <c r="W51" s="224"/>
      <c r="X51" s="224" t="s">
        <v>133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134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8" t="s">
        <v>181</v>
      </c>
      <c r="D52" s="248"/>
      <c r="E52" s="248"/>
      <c r="F52" s="248"/>
      <c r="G52" s="248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13"/>
      <c r="Z52" s="213"/>
      <c r="AA52" s="213"/>
      <c r="AB52" s="213"/>
      <c r="AC52" s="213"/>
      <c r="AD52" s="213"/>
      <c r="AE52" s="213"/>
      <c r="AF52" s="213"/>
      <c r="AG52" s="213" t="s">
        <v>159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4" t="s">
        <v>186</v>
      </c>
      <c r="D53" s="226"/>
      <c r="E53" s="227">
        <v>20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13"/>
      <c r="Z53" s="213"/>
      <c r="AA53" s="213"/>
      <c r="AB53" s="213"/>
      <c r="AC53" s="213"/>
      <c r="AD53" s="213"/>
      <c r="AE53" s="213"/>
      <c r="AF53" s="213"/>
      <c r="AG53" s="213" t="s">
        <v>138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5"/>
      <c r="D54" s="245"/>
      <c r="E54" s="245"/>
      <c r="F54" s="245"/>
      <c r="G54" s="245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13"/>
      <c r="Z54" s="213"/>
      <c r="AA54" s="213"/>
      <c r="AB54" s="213"/>
      <c r="AC54" s="213"/>
      <c r="AD54" s="213"/>
      <c r="AE54" s="213"/>
      <c r="AF54" s="213"/>
      <c r="AG54" s="213" t="s">
        <v>139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35">
        <v>12</v>
      </c>
      <c r="B55" s="236" t="s">
        <v>187</v>
      </c>
      <c r="C55" s="252" t="s">
        <v>188</v>
      </c>
      <c r="D55" s="237" t="s">
        <v>142</v>
      </c>
      <c r="E55" s="238">
        <v>7</v>
      </c>
      <c r="F55" s="239"/>
      <c r="G55" s="240">
        <f>ROUND(E55*F55,2)</f>
        <v>0</v>
      </c>
      <c r="H55" s="239"/>
      <c r="I55" s="240">
        <f>ROUND(E55*H55,2)</f>
        <v>0</v>
      </c>
      <c r="J55" s="239"/>
      <c r="K55" s="240">
        <f>ROUND(E55*J55,2)</f>
        <v>0</v>
      </c>
      <c r="L55" s="240">
        <v>21</v>
      </c>
      <c r="M55" s="240">
        <f>G55*(1+L55/100)</f>
        <v>0</v>
      </c>
      <c r="N55" s="238">
        <v>4.8999999999999998E-4</v>
      </c>
      <c r="O55" s="238">
        <f>ROUND(E55*N55,2)</f>
        <v>0</v>
      </c>
      <c r="P55" s="238">
        <v>3.7999999999999999E-2</v>
      </c>
      <c r="Q55" s="238">
        <f>ROUND(E55*P55,2)</f>
        <v>0.27</v>
      </c>
      <c r="R55" s="240" t="s">
        <v>176</v>
      </c>
      <c r="S55" s="240" t="s">
        <v>132</v>
      </c>
      <c r="T55" s="241" t="s">
        <v>132</v>
      </c>
      <c r="U55" s="224">
        <v>0.6</v>
      </c>
      <c r="V55" s="224">
        <f>ROUND(E55*U55,2)</f>
        <v>4.2</v>
      </c>
      <c r="W55" s="224"/>
      <c r="X55" s="224" t="s">
        <v>133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134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8" t="s">
        <v>181</v>
      </c>
      <c r="D56" s="248"/>
      <c r="E56" s="248"/>
      <c r="F56" s="248"/>
      <c r="G56" s="248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13"/>
      <c r="Z56" s="213"/>
      <c r="AA56" s="213"/>
      <c r="AB56" s="213"/>
      <c r="AC56" s="213"/>
      <c r="AD56" s="213"/>
      <c r="AE56" s="213"/>
      <c r="AF56" s="213"/>
      <c r="AG56" s="213" t="s">
        <v>159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5"/>
      <c r="D57" s="245"/>
      <c r="E57" s="245"/>
      <c r="F57" s="245"/>
      <c r="G57" s="245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13"/>
      <c r="Z57" s="213"/>
      <c r="AA57" s="213"/>
      <c r="AB57" s="213"/>
      <c r="AC57" s="213"/>
      <c r="AD57" s="213"/>
      <c r="AE57" s="213"/>
      <c r="AF57" s="213"/>
      <c r="AG57" s="213" t="s">
        <v>139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x14ac:dyDescent="0.2">
      <c r="A58" s="229" t="s">
        <v>126</v>
      </c>
      <c r="B58" s="230" t="s">
        <v>83</v>
      </c>
      <c r="C58" s="251" t="s">
        <v>84</v>
      </c>
      <c r="D58" s="231"/>
      <c r="E58" s="232"/>
      <c r="F58" s="233"/>
      <c r="G58" s="233">
        <f>SUMIF(AG59:AG93,"&lt;&gt;NOR",G59:G93)</f>
        <v>0</v>
      </c>
      <c r="H58" s="233"/>
      <c r="I58" s="233">
        <f>SUM(I59:I93)</f>
        <v>0</v>
      </c>
      <c r="J58" s="233"/>
      <c r="K58" s="233">
        <f>SUM(K59:K93)</f>
        <v>0</v>
      </c>
      <c r="L58" s="233"/>
      <c r="M58" s="233">
        <f>SUM(M59:M93)</f>
        <v>0</v>
      </c>
      <c r="N58" s="232"/>
      <c r="O58" s="232">
        <f>SUM(O59:O93)</f>
        <v>0.1</v>
      </c>
      <c r="P58" s="232"/>
      <c r="Q58" s="232">
        <f>SUM(Q59:Q93)</f>
        <v>0</v>
      </c>
      <c r="R58" s="233"/>
      <c r="S58" s="233"/>
      <c r="T58" s="234"/>
      <c r="U58" s="228"/>
      <c r="V58" s="228">
        <f>SUM(V59:V93)</f>
        <v>17.18</v>
      </c>
      <c r="W58" s="228"/>
      <c r="X58" s="228"/>
      <c r="AG58" t="s">
        <v>127</v>
      </c>
    </row>
    <row r="59" spans="1:60" outlineLevel="1" x14ac:dyDescent="0.2">
      <c r="A59" s="235">
        <v>13</v>
      </c>
      <c r="B59" s="236" t="s">
        <v>189</v>
      </c>
      <c r="C59" s="252" t="s">
        <v>190</v>
      </c>
      <c r="D59" s="237" t="s">
        <v>142</v>
      </c>
      <c r="E59" s="238">
        <v>7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38">
        <v>3.4000000000000002E-4</v>
      </c>
      <c r="O59" s="238">
        <f>ROUND(E59*N59,2)</f>
        <v>0</v>
      </c>
      <c r="P59" s="238">
        <v>0</v>
      </c>
      <c r="Q59" s="238">
        <f>ROUND(E59*P59,2)</f>
        <v>0</v>
      </c>
      <c r="R59" s="240" t="s">
        <v>191</v>
      </c>
      <c r="S59" s="240" t="s">
        <v>132</v>
      </c>
      <c r="T59" s="241" t="s">
        <v>132</v>
      </c>
      <c r="U59" s="224">
        <v>0.32</v>
      </c>
      <c r="V59" s="224">
        <f>ROUND(E59*U59,2)</f>
        <v>2.2400000000000002</v>
      </c>
      <c r="W59" s="224"/>
      <c r="X59" s="224" t="s">
        <v>133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134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3" t="s">
        <v>192</v>
      </c>
      <c r="D60" s="243"/>
      <c r="E60" s="243"/>
      <c r="F60" s="243"/>
      <c r="G60" s="243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13"/>
      <c r="Z60" s="213"/>
      <c r="AA60" s="213"/>
      <c r="AB60" s="213"/>
      <c r="AC60" s="213"/>
      <c r="AD60" s="213"/>
      <c r="AE60" s="213"/>
      <c r="AF60" s="213"/>
      <c r="AG60" s="213" t="s">
        <v>136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6" t="s">
        <v>193</v>
      </c>
      <c r="D61" s="246"/>
      <c r="E61" s="246"/>
      <c r="F61" s="246"/>
      <c r="G61" s="246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13"/>
      <c r="Z61" s="213"/>
      <c r="AA61" s="213"/>
      <c r="AB61" s="213"/>
      <c r="AC61" s="213"/>
      <c r="AD61" s="213"/>
      <c r="AE61" s="213"/>
      <c r="AF61" s="213"/>
      <c r="AG61" s="213" t="s">
        <v>159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5"/>
      <c r="D62" s="245"/>
      <c r="E62" s="245"/>
      <c r="F62" s="245"/>
      <c r="G62" s="245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13"/>
      <c r="Z62" s="213"/>
      <c r="AA62" s="213"/>
      <c r="AB62" s="213"/>
      <c r="AC62" s="213"/>
      <c r="AD62" s="213"/>
      <c r="AE62" s="213"/>
      <c r="AF62" s="213"/>
      <c r="AG62" s="213" t="s">
        <v>139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5">
        <v>14</v>
      </c>
      <c r="B63" s="236" t="s">
        <v>194</v>
      </c>
      <c r="C63" s="252" t="s">
        <v>195</v>
      </c>
      <c r="D63" s="237" t="s">
        <v>142</v>
      </c>
      <c r="E63" s="238">
        <v>4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38">
        <v>3.8000000000000002E-4</v>
      </c>
      <c r="O63" s="238">
        <f>ROUND(E63*N63,2)</f>
        <v>0</v>
      </c>
      <c r="P63" s="238">
        <v>0</v>
      </c>
      <c r="Q63" s="238">
        <f>ROUND(E63*P63,2)</f>
        <v>0</v>
      </c>
      <c r="R63" s="240" t="s">
        <v>191</v>
      </c>
      <c r="S63" s="240" t="s">
        <v>132</v>
      </c>
      <c r="T63" s="241" t="s">
        <v>132</v>
      </c>
      <c r="U63" s="224">
        <v>0.32</v>
      </c>
      <c r="V63" s="224">
        <f>ROUND(E63*U63,2)</f>
        <v>1.28</v>
      </c>
      <c r="W63" s="224"/>
      <c r="X63" s="224" t="s">
        <v>133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134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3" t="s">
        <v>192</v>
      </c>
      <c r="D64" s="243"/>
      <c r="E64" s="243"/>
      <c r="F64" s="243"/>
      <c r="G64" s="243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13"/>
      <c r="Z64" s="213"/>
      <c r="AA64" s="213"/>
      <c r="AB64" s="213"/>
      <c r="AC64" s="213"/>
      <c r="AD64" s="213"/>
      <c r="AE64" s="213"/>
      <c r="AF64" s="213"/>
      <c r="AG64" s="213" t="s">
        <v>136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6" t="s">
        <v>193</v>
      </c>
      <c r="D65" s="246"/>
      <c r="E65" s="246"/>
      <c r="F65" s="246"/>
      <c r="G65" s="246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13"/>
      <c r="Z65" s="213"/>
      <c r="AA65" s="213"/>
      <c r="AB65" s="213"/>
      <c r="AC65" s="213"/>
      <c r="AD65" s="213"/>
      <c r="AE65" s="213"/>
      <c r="AF65" s="213"/>
      <c r="AG65" s="213" t="s">
        <v>159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5"/>
      <c r="D66" s="245"/>
      <c r="E66" s="245"/>
      <c r="F66" s="245"/>
      <c r="G66" s="245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13"/>
      <c r="Z66" s="213"/>
      <c r="AA66" s="213"/>
      <c r="AB66" s="213"/>
      <c r="AC66" s="213"/>
      <c r="AD66" s="213"/>
      <c r="AE66" s="213"/>
      <c r="AF66" s="213"/>
      <c r="AG66" s="213" t="s">
        <v>139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5">
        <v>15</v>
      </c>
      <c r="B67" s="236" t="s">
        <v>196</v>
      </c>
      <c r="C67" s="252" t="s">
        <v>197</v>
      </c>
      <c r="D67" s="237" t="s">
        <v>142</v>
      </c>
      <c r="E67" s="238">
        <v>4</v>
      </c>
      <c r="F67" s="239"/>
      <c r="G67" s="240">
        <f>ROUND(E67*F67,2)</f>
        <v>0</v>
      </c>
      <c r="H67" s="239"/>
      <c r="I67" s="240">
        <f>ROUND(E67*H67,2)</f>
        <v>0</v>
      </c>
      <c r="J67" s="239"/>
      <c r="K67" s="240">
        <f>ROUND(E67*J67,2)</f>
        <v>0</v>
      </c>
      <c r="L67" s="240">
        <v>21</v>
      </c>
      <c r="M67" s="240">
        <f>G67*(1+L67/100)</f>
        <v>0</v>
      </c>
      <c r="N67" s="238">
        <v>1.5200000000000001E-3</v>
      </c>
      <c r="O67" s="238">
        <f>ROUND(E67*N67,2)</f>
        <v>0.01</v>
      </c>
      <c r="P67" s="238">
        <v>0</v>
      </c>
      <c r="Q67" s="238">
        <f>ROUND(E67*P67,2)</f>
        <v>0</v>
      </c>
      <c r="R67" s="240" t="s">
        <v>191</v>
      </c>
      <c r="S67" s="240" t="s">
        <v>132</v>
      </c>
      <c r="T67" s="241" t="s">
        <v>132</v>
      </c>
      <c r="U67" s="224">
        <v>1.173</v>
      </c>
      <c r="V67" s="224">
        <f>ROUND(E67*U67,2)</f>
        <v>4.6900000000000004</v>
      </c>
      <c r="W67" s="224"/>
      <c r="X67" s="224" t="s">
        <v>133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134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3" t="s">
        <v>192</v>
      </c>
      <c r="D68" s="243"/>
      <c r="E68" s="243"/>
      <c r="F68" s="243"/>
      <c r="G68" s="243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13"/>
      <c r="Z68" s="213"/>
      <c r="AA68" s="213"/>
      <c r="AB68" s="213"/>
      <c r="AC68" s="213"/>
      <c r="AD68" s="213"/>
      <c r="AE68" s="213"/>
      <c r="AF68" s="213"/>
      <c r="AG68" s="213" t="s">
        <v>136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6" t="s">
        <v>193</v>
      </c>
      <c r="D69" s="246"/>
      <c r="E69" s="246"/>
      <c r="F69" s="246"/>
      <c r="G69" s="246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13"/>
      <c r="Z69" s="213"/>
      <c r="AA69" s="213"/>
      <c r="AB69" s="213"/>
      <c r="AC69" s="213"/>
      <c r="AD69" s="213"/>
      <c r="AE69" s="213"/>
      <c r="AF69" s="213"/>
      <c r="AG69" s="213" t="s">
        <v>159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5"/>
      <c r="D70" s="245"/>
      <c r="E70" s="245"/>
      <c r="F70" s="245"/>
      <c r="G70" s="245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13"/>
      <c r="Z70" s="213"/>
      <c r="AA70" s="213"/>
      <c r="AB70" s="213"/>
      <c r="AC70" s="213"/>
      <c r="AD70" s="213"/>
      <c r="AE70" s="213"/>
      <c r="AF70" s="213"/>
      <c r="AG70" s="213" t="s">
        <v>139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5">
        <v>16</v>
      </c>
      <c r="B71" s="236" t="s">
        <v>198</v>
      </c>
      <c r="C71" s="252" t="s">
        <v>199</v>
      </c>
      <c r="D71" s="237" t="s">
        <v>142</v>
      </c>
      <c r="E71" s="238">
        <v>4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38">
        <v>5.1999999999999995E-4</v>
      </c>
      <c r="O71" s="238">
        <f>ROUND(E71*N71,2)</f>
        <v>0</v>
      </c>
      <c r="P71" s="238">
        <v>0</v>
      </c>
      <c r="Q71" s="238">
        <f>ROUND(E71*P71,2)</f>
        <v>0</v>
      </c>
      <c r="R71" s="240" t="s">
        <v>191</v>
      </c>
      <c r="S71" s="240" t="s">
        <v>132</v>
      </c>
      <c r="T71" s="241" t="s">
        <v>132</v>
      </c>
      <c r="U71" s="224">
        <v>0.52900000000000003</v>
      </c>
      <c r="V71" s="224">
        <f>ROUND(E71*U71,2)</f>
        <v>2.12</v>
      </c>
      <c r="W71" s="224"/>
      <c r="X71" s="224" t="s">
        <v>133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134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3" t="s">
        <v>192</v>
      </c>
      <c r="D72" s="243"/>
      <c r="E72" s="243"/>
      <c r="F72" s="243"/>
      <c r="G72" s="243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13"/>
      <c r="Z72" s="213"/>
      <c r="AA72" s="213"/>
      <c r="AB72" s="213"/>
      <c r="AC72" s="213"/>
      <c r="AD72" s="213"/>
      <c r="AE72" s="213"/>
      <c r="AF72" s="213"/>
      <c r="AG72" s="213" t="s">
        <v>136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6" t="s">
        <v>200</v>
      </c>
      <c r="D73" s="246"/>
      <c r="E73" s="246"/>
      <c r="F73" s="246"/>
      <c r="G73" s="246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13"/>
      <c r="Z73" s="213"/>
      <c r="AA73" s="213"/>
      <c r="AB73" s="213"/>
      <c r="AC73" s="213"/>
      <c r="AD73" s="213"/>
      <c r="AE73" s="213"/>
      <c r="AF73" s="213"/>
      <c r="AG73" s="213" t="s">
        <v>159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6" t="s">
        <v>201</v>
      </c>
      <c r="D74" s="246"/>
      <c r="E74" s="246"/>
      <c r="F74" s="246"/>
      <c r="G74" s="246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13"/>
      <c r="Z74" s="213"/>
      <c r="AA74" s="213"/>
      <c r="AB74" s="213"/>
      <c r="AC74" s="213"/>
      <c r="AD74" s="213"/>
      <c r="AE74" s="213"/>
      <c r="AF74" s="213"/>
      <c r="AG74" s="213" t="s">
        <v>159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5"/>
      <c r="D75" s="245"/>
      <c r="E75" s="245"/>
      <c r="F75" s="245"/>
      <c r="G75" s="245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13"/>
      <c r="Z75" s="213"/>
      <c r="AA75" s="213"/>
      <c r="AB75" s="213"/>
      <c r="AC75" s="213"/>
      <c r="AD75" s="213"/>
      <c r="AE75" s="213"/>
      <c r="AF75" s="213"/>
      <c r="AG75" s="213" t="s">
        <v>139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35">
        <v>17</v>
      </c>
      <c r="B76" s="236" t="s">
        <v>202</v>
      </c>
      <c r="C76" s="252" t="s">
        <v>203</v>
      </c>
      <c r="D76" s="237" t="s">
        <v>142</v>
      </c>
      <c r="E76" s="238">
        <v>3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38">
        <v>2.0999999999999999E-3</v>
      </c>
      <c r="O76" s="238">
        <f>ROUND(E76*N76,2)</f>
        <v>0.01</v>
      </c>
      <c r="P76" s="238">
        <v>0</v>
      </c>
      <c r="Q76" s="238">
        <f>ROUND(E76*P76,2)</f>
        <v>0</v>
      </c>
      <c r="R76" s="240" t="s">
        <v>191</v>
      </c>
      <c r="S76" s="240" t="s">
        <v>132</v>
      </c>
      <c r="T76" s="241" t="s">
        <v>132</v>
      </c>
      <c r="U76" s="224">
        <v>0.8</v>
      </c>
      <c r="V76" s="224">
        <f>ROUND(E76*U76,2)</f>
        <v>2.4</v>
      </c>
      <c r="W76" s="224"/>
      <c r="X76" s="224" t="s">
        <v>133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134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3" t="s">
        <v>192</v>
      </c>
      <c r="D77" s="243"/>
      <c r="E77" s="243"/>
      <c r="F77" s="243"/>
      <c r="G77" s="243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13"/>
      <c r="Z77" s="213"/>
      <c r="AA77" s="213"/>
      <c r="AB77" s="213"/>
      <c r="AC77" s="213"/>
      <c r="AD77" s="213"/>
      <c r="AE77" s="213"/>
      <c r="AF77" s="213"/>
      <c r="AG77" s="213" t="s">
        <v>136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6" t="s">
        <v>193</v>
      </c>
      <c r="D78" s="246"/>
      <c r="E78" s="246"/>
      <c r="F78" s="246"/>
      <c r="G78" s="246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13"/>
      <c r="Z78" s="213"/>
      <c r="AA78" s="213"/>
      <c r="AB78" s="213"/>
      <c r="AC78" s="213"/>
      <c r="AD78" s="213"/>
      <c r="AE78" s="213"/>
      <c r="AF78" s="213"/>
      <c r="AG78" s="213" t="s">
        <v>159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5"/>
      <c r="D79" s="245"/>
      <c r="E79" s="245"/>
      <c r="F79" s="245"/>
      <c r="G79" s="245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13"/>
      <c r="Z79" s="213"/>
      <c r="AA79" s="213"/>
      <c r="AB79" s="213"/>
      <c r="AC79" s="213"/>
      <c r="AD79" s="213"/>
      <c r="AE79" s="213"/>
      <c r="AF79" s="213"/>
      <c r="AG79" s="213" t="s">
        <v>139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5">
        <v>18</v>
      </c>
      <c r="B80" s="236" t="s">
        <v>204</v>
      </c>
      <c r="C80" s="252" t="s">
        <v>205</v>
      </c>
      <c r="D80" s="237" t="s">
        <v>206</v>
      </c>
      <c r="E80" s="238">
        <v>9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38">
        <v>0</v>
      </c>
      <c r="O80" s="238">
        <f>ROUND(E80*N80,2)</f>
        <v>0</v>
      </c>
      <c r="P80" s="238">
        <v>0</v>
      </c>
      <c r="Q80" s="238">
        <f>ROUND(E80*P80,2)</f>
        <v>0</v>
      </c>
      <c r="R80" s="240" t="s">
        <v>191</v>
      </c>
      <c r="S80" s="240" t="s">
        <v>132</v>
      </c>
      <c r="T80" s="241" t="s">
        <v>132</v>
      </c>
      <c r="U80" s="224">
        <v>0.25900000000000001</v>
      </c>
      <c r="V80" s="224">
        <f>ROUND(E80*U80,2)</f>
        <v>2.33</v>
      </c>
      <c r="W80" s="224"/>
      <c r="X80" s="224" t="s">
        <v>133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134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3" t="s">
        <v>207</v>
      </c>
      <c r="D81" s="243"/>
      <c r="E81" s="243"/>
      <c r="F81" s="243"/>
      <c r="G81" s="243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13"/>
      <c r="Z81" s="213"/>
      <c r="AA81" s="213"/>
      <c r="AB81" s="213"/>
      <c r="AC81" s="213"/>
      <c r="AD81" s="213"/>
      <c r="AE81" s="213"/>
      <c r="AF81" s="213"/>
      <c r="AG81" s="213" t="s">
        <v>136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5"/>
      <c r="D82" s="245"/>
      <c r="E82" s="245"/>
      <c r="F82" s="245"/>
      <c r="G82" s="245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13"/>
      <c r="Z82" s="213"/>
      <c r="AA82" s="213"/>
      <c r="AB82" s="213"/>
      <c r="AC82" s="213"/>
      <c r="AD82" s="213"/>
      <c r="AE82" s="213"/>
      <c r="AF82" s="213"/>
      <c r="AG82" s="213" t="s">
        <v>139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35">
        <v>19</v>
      </c>
      <c r="B83" s="236" t="s">
        <v>208</v>
      </c>
      <c r="C83" s="252" t="s">
        <v>209</v>
      </c>
      <c r="D83" s="237" t="s">
        <v>206</v>
      </c>
      <c r="E83" s="238">
        <v>1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38">
        <v>7.9659999999999995E-2</v>
      </c>
      <c r="O83" s="238">
        <f>ROUND(E83*N83,2)</f>
        <v>0.08</v>
      </c>
      <c r="P83" s="238">
        <v>0</v>
      </c>
      <c r="Q83" s="238">
        <f>ROUND(E83*P83,2)</f>
        <v>0</v>
      </c>
      <c r="R83" s="240" t="s">
        <v>191</v>
      </c>
      <c r="S83" s="240" t="s">
        <v>132</v>
      </c>
      <c r="T83" s="241" t="s">
        <v>132</v>
      </c>
      <c r="U83" s="224">
        <v>1.06</v>
      </c>
      <c r="V83" s="224">
        <f>ROUND(E83*U83,2)</f>
        <v>1.06</v>
      </c>
      <c r="W83" s="224"/>
      <c r="X83" s="224" t="s">
        <v>133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134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3" t="s">
        <v>210</v>
      </c>
      <c r="D84" s="243"/>
      <c r="E84" s="243"/>
      <c r="F84" s="243"/>
      <c r="G84" s="243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13"/>
      <c r="Z84" s="213"/>
      <c r="AA84" s="213"/>
      <c r="AB84" s="213"/>
      <c r="AC84" s="213"/>
      <c r="AD84" s="213"/>
      <c r="AE84" s="213"/>
      <c r="AF84" s="213"/>
      <c r="AG84" s="213" t="s">
        <v>136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6" t="s">
        <v>211</v>
      </c>
      <c r="D85" s="246"/>
      <c r="E85" s="246"/>
      <c r="F85" s="246"/>
      <c r="G85" s="246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13"/>
      <c r="Z85" s="213"/>
      <c r="AA85" s="213"/>
      <c r="AB85" s="213"/>
      <c r="AC85" s="213"/>
      <c r="AD85" s="213"/>
      <c r="AE85" s="213"/>
      <c r="AF85" s="213"/>
      <c r="AG85" s="213" t="s">
        <v>159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5"/>
      <c r="D86" s="245"/>
      <c r="E86" s="245"/>
      <c r="F86" s="245"/>
      <c r="G86" s="245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13"/>
      <c r="Z86" s="213"/>
      <c r="AA86" s="213"/>
      <c r="AB86" s="213"/>
      <c r="AC86" s="213"/>
      <c r="AD86" s="213"/>
      <c r="AE86" s="213"/>
      <c r="AF86" s="213"/>
      <c r="AG86" s="213" t="s">
        <v>139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5">
        <v>20</v>
      </c>
      <c r="B87" s="236" t="s">
        <v>212</v>
      </c>
      <c r="C87" s="252" t="s">
        <v>213</v>
      </c>
      <c r="D87" s="237" t="s">
        <v>142</v>
      </c>
      <c r="E87" s="238">
        <v>22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0</v>
      </c>
      <c r="O87" s="238">
        <f>ROUND(E87*N87,2)</f>
        <v>0</v>
      </c>
      <c r="P87" s="238">
        <v>0</v>
      </c>
      <c r="Q87" s="238">
        <f>ROUND(E87*P87,2)</f>
        <v>0</v>
      </c>
      <c r="R87" s="240" t="s">
        <v>191</v>
      </c>
      <c r="S87" s="240" t="s">
        <v>132</v>
      </c>
      <c r="T87" s="241" t="s">
        <v>132</v>
      </c>
      <c r="U87" s="224">
        <v>4.8000000000000001E-2</v>
      </c>
      <c r="V87" s="224">
        <f>ROUND(E87*U87,2)</f>
        <v>1.06</v>
      </c>
      <c r="W87" s="224"/>
      <c r="X87" s="224" t="s">
        <v>133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134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7"/>
      <c r="D88" s="247"/>
      <c r="E88" s="247"/>
      <c r="F88" s="247"/>
      <c r="G88" s="247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13"/>
      <c r="Z88" s="213"/>
      <c r="AA88" s="213"/>
      <c r="AB88" s="213"/>
      <c r="AC88" s="213"/>
      <c r="AD88" s="213"/>
      <c r="AE88" s="213"/>
      <c r="AF88" s="213"/>
      <c r="AG88" s="213" t="s">
        <v>139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5">
        <v>21</v>
      </c>
      <c r="B89" s="236" t="s">
        <v>214</v>
      </c>
      <c r="C89" s="252" t="s">
        <v>215</v>
      </c>
      <c r="D89" s="237" t="s">
        <v>216</v>
      </c>
      <c r="E89" s="238">
        <v>1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40"/>
      <c r="S89" s="240" t="s">
        <v>217</v>
      </c>
      <c r="T89" s="241" t="s">
        <v>218</v>
      </c>
      <c r="U89" s="224">
        <v>0</v>
      </c>
      <c r="V89" s="224">
        <f>ROUND(E89*U89,2)</f>
        <v>0</v>
      </c>
      <c r="W89" s="224"/>
      <c r="X89" s="224" t="s">
        <v>133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134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7"/>
      <c r="D90" s="247"/>
      <c r="E90" s="247"/>
      <c r="F90" s="247"/>
      <c r="G90" s="247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13"/>
      <c r="Z90" s="213"/>
      <c r="AA90" s="213"/>
      <c r="AB90" s="213"/>
      <c r="AC90" s="213"/>
      <c r="AD90" s="213"/>
      <c r="AE90" s="213"/>
      <c r="AF90" s="213"/>
      <c r="AG90" s="213" t="s">
        <v>139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>
        <v>22</v>
      </c>
      <c r="B91" s="221" t="s">
        <v>219</v>
      </c>
      <c r="C91" s="259" t="s">
        <v>220</v>
      </c>
      <c r="D91" s="222" t="s">
        <v>0</v>
      </c>
      <c r="E91" s="244"/>
      <c r="F91" s="225"/>
      <c r="G91" s="224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21</v>
      </c>
      <c r="M91" s="224">
        <f>G91*(1+L91/100)</f>
        <v>0</v>
      </c>
      <c r="N91" s="223">
        <v>0</v>
      </c>
      <c r="O91" s="223">
        <f>ROUND(E91*N91,2)</f>
        <v>0</v>
      </c>
      <c r="P91" s="223">
        <v>0</v>
      </c>
      <c r="Q91" s="223">
        <f>ROUND(E91*P91,2)</f>
        <v>0</v>
      </c>
      <c r="R91" s="224" t="s">
        <v>191</v>
      </c>
      <c r="S91" s="224" t="s">
        <v>132</v>
      </c>
      <c r="T91" s="224" t="s">
        <v>132</v>
      </c>
      <c r="U91" s="224">
        <v>0</v>
      </c>
      <c r="V91" s="224">
        <f>ROUND(E91*U91,2)</f>
        <v>0</v>
      </c>
      <c r="W91" s="224"/>
      <c r="X91" s="224" t="s">
        <v>221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222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60" t="s">
        <v>223</v>
      </c>
      <c r="D92" s="249"/>
      <c r="E92" s="249"/>
      <c r="F92" s="249"/>
      <c r="G92" s="249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13"/>
      <c r="Z92" s="213"/>
      <c r="AA92" s="213"/>
      <c r="AB92" s="213"/>
      <c r="AC92" s="213"/>
      <c r="AD92" s="213"/>
      <c r="AE92" s="213"/>
      <c r="AF92" s="213"/>
      <c r="AG92" s="213" t="s">
        <v>136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5"/>
      <c r="D93" s="245"/>
      <c r="E93" s="245"/>
      <c r="F93" s="245"/>
      <c r="G93" s="245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13"/>
      <c r="Z93" s="213"/>
      <c r="AA93" s="213"/>
      <c r="AB93" s="213"/>
      <c r="AC93" s="213"/>
      <c r="AD93" s="213"/>
      <c r="AE93" s="213"/>
      <c r="AF93" s="213"/>
      <c r="AG93" s="213" t="s">
        <v>139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29" t="s">
        <v>126</v>
      </c>
      <c r="B94" s="230" t="s">
        <v>85</v>
      </c>
      <c r="C94" s="251" t="s">
        <v>86</v>
      </c>
      <c r="D94" s="231"/>
      <c r="E94" s="232"/>
      <c r="F94" s="233"/>
      <c r="G94" s="233">
        <f>SUMIF(AG95:AG158,"&lt;&gt;NOR",G95:G158)</f>
        <v>0</v>
      </c>
      <c r="H94" s="233"/>
      <c r="I94" s="233">
        <f>SUM(I95:I158)</f>
        <v>0</v>
      </c>
      <c r="J94" s="233"/>
      <c r="K94" s="233">
        <f>SUM(K95:K158)</f>
        <v>0</v>
      </c>
      <c r="L94" s="233"/>
      <c r="M94" s="233">
        <f>SUM(M95:M158)</f>
        <v>0</v>
      </c>
      <c r="N94" s="232"/>
      <c r="O94" s="232">
        <f>SUM(O95:O158)</f>
        <v>0.08</v>
      </c>
      <c r="P94" s="232"/>
      <c r="Q94" s="232">
        <f>SUM(Q95:Q158)</f>
        <v>0</v>
      </c>
      <c r="R94" s="233"/>
      <c r="S94" s="233"/>
      <c r="T94" s="234"/>
      <c r="U94" s="228"/>
      <c r="V94" s="228">
        <f>SUM(V95:V158)</f>
        <v>80.610000000000014</v>
      </c>
      <c r="W94" s="228"/>
      <c r="X94" s="228"/>
      <c r="AG94" t="s">
        <v>127</v>
      </c>
    </row>
    <row r="95" spans="1:60" ht="22.5" outlineLevel="1" x14ac:dyDescent="0.2">
      <c r="A95" s="235">
        <v>23</v>
      </c>
      <c r="B95" s="236" t="s">
        <v>224</v>
      </c>
      <c r="C95" s="252" t="s">
        <v>225</v>
      </c>
      <c r="D95" s="237" t="s">
        <v>142</v>
      </c>
      <c r="E95" s="238">
        <v>61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4.2999999999999999E-4</v>
      </c>
      <c r="O95" s="238">
        <f>ROUND(E95*N95,2)</f>
        <v>0.03</v>
      </c>
      <c r="P95" s="238">
        <v>0</v>
      </c>
      <c r="Q95" s="238">
        <f>ROUND(E95*P95,2)</f>
        <v>0</v>
      </c>
      <c r="R95" s="240" t="s">
        <v>191</v>
      </c>
      <c r="S95" s="240" t="s">
        <v>132</v>
      </c>
      <c r="T95" s="241" t="s">
        <v>132</v>
      </c>
      <c r="U95" s="224">
        <v>0.27889999999999998</v>
      </c>
      <c r="V95" s="224">
        <f>ROUND(E95*U95,2)</f>
        <v>17.010000000000002</v>
      </c>
      <c r="W95" s="224"/>
      <c r="X95" s="224" t="s">
        <v>133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134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3" t="s">
        <v>226</v>
      </c>
      <c r="D96" s="243"/>
      <c r="E96" s="243"/>
      <c r="F96" s="243"/>
      <c r="G96" s="243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13"/>
      <c r="Z96" s="213"/>
      <c r="AA96" s="213"/>
      <c r="AB96" s="213"/>
      <c r="AC96" s="213"/>
      <c r="AD96" s="213"/>
      <c r="AE96" s="213"/>
      <c r="AF96" s="213"/>
      <c r="AG96" s="213" t="s">
        <v>136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6" t="s">
        <v>227</v>
      </c>
      <c r="D97" s="246"/>
      <c r="E97" s="246"/>
      <c r="F97" s="246"/>
      <c r="G97" s="246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13"/>
      <c r="Z97" s="213"/>
      <c r="AA97" s="213"/>
      <c r="AB97" s="213"/>
      <c r="AC97" s="213"/>
      <c r="AD97" s="213"/>
      <c r="AE97" s="213"/>
      <c r="AF97" s="213"/>
      <c r="AG97" s="213" t="s">
        <v>159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5"/>
      <c r="D98" s="245"/>
      <c r="E98" s="245"/>
      <c r="F98" s="245"/>
      <c r="G98" s="245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13"/>
      <c r="Z98" s="213"/>
      <c r="AA98" s="213"/>
      <c r="AB98" s="213"/>
      <c r="AC98" s="213"/>
      <c r="AD98" s="213"/>
      <c r="AE98" s="213"/>
      <c r="AF98" s="213"/>
      <c r="AG98" s="213" t="s">
        <v>139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2.5" outlineLevel="1" x14ac:dyDescent="0.2">
      <c r="A99" s="235">
        <v>24</v>
      </c>
      <c r="B99" s="236" t="s">
        <v>228</v>
      </c>
      <c r="C99" s="252" t="s">
        <v>229</v>
      </c>
      <c r="D99" s="237" t="s">
        <v>142</v>
      </c>
      <c r="E99" s="238">
        <v>32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38">
        <v>5.2999999999999998E-4</v>
      </c>
      <c r="O99" s="238">
        <f>ROUND(E99*N99,2)</f>
        <v>0.02</v>
      </c>
      <c r="P99" s="238">
        <v>0</v>
      </c>
      <c r="Q99" s="238">
        <f>ROUND(E99*P99,2)</f>
        <v>0</v>
      </c>
      <c r="R99" s="240" t="s">
        <v>191</v>
      </c>
      <c r="S99" s="240" t="s">
        <v>132</v>
      </c>
      <c r="T99" s="241" t="s">
        <v>132</v>
      </c>
      <c r="U99" s="224">
        <v>0.29730000000000001</v>
      </c>
      <c r="V99" s="224">
        <f>ROUND(E99*U99,2)</f>
        <v>9.51</v>
      </c>
      <c r="W99" s="224"/>
      <c r="X99" s="224" t="s">
        <v>133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134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3" t="s">
        <v>226</v>
      </c>
      <c r="D100" s="243"/>
      <c r="E100" s="243"/>
      <c r="F100" s="243"/>
      <c r="G100" s="243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136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6" t="s">
        <v>230</v>
      </c>
      <c r="D101" s="246"/>
      <c r="E101" s="246"/>
      <c r="F101" s="246"/>
      <c r="G101" s="246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6" t="s">
        <v>227</v>
      </c>
      <c r="D102" s="246"/>
      <c r="E102" s="246"/>
      <c r="F102" s="246"/>
      <c r="G102" s="246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5"/>
      <c r="D103" s="245"/>
      <c r="E103" s="245"/>
      <c r="F103" s="245"/>
      <c r="G103" s="245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139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 x14ac:dyDescent="0.2">
      <c r="A104" s="235">
        <v>25</v>
      </c>
      <c r="B104" s="236" t="s">
        <v>231</v>
      </c>
      <c r="C104" s="252" t="s">
        <v>232</v>
      </c>
      <c r="D104" s="237" t="s">
        <v>142</v>
      </c>
      <c r="E104" s="238">
        <v>10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38">
        <v>7.2999999999999996E-4</v>
      </c>
      <c r="O104" s="238">
        <f>ROUND(E104*N104,2)</f>
        <v>0.01</v>
      </c>
      <c r="P104" s="238">
        <v>0</v>
      </c>
      <c r="Q104" s="238">
        <f>ROUND(E104*P104,2)</f>
        <v>0</v>
      </c>
      <c r="R104" s="240" t="s">
        <v>191</v>
      </c>
      <c r="S104" s="240" t="s">
        <v>132</v>
      </c>
      <c r="T104" s="241" t="s">
        <v>132</v>
      </c>
      <c r="U104" s="224">
        <v>0.33279999999999998</v>
      </c>
      <c r="V104" s="224">
        <f>ROUND(E104*U104,2)</f>
        <v>3.33</v>
      </c>
      <c r="W104" s="224"/>
      <c r="X104" s="224" t="s">
        <v>133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134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3" t="s">
        <v>226</v>
      </c>
      <c r="D105" s="243"/>
      <c r="E105" s="243"/>
      <c r="F105" s="243"/>
      <c r="G105" s="243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136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6" t="s">
        <v>230</v>
      </c>
      <c r="D106" s="246"/>
      <c r="E106" s="246"/>
      <c r="F106" s="246"/>
      <c r="G106" s="246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159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6" t="s">
        <v>227</v>
      </c>
      <c r="D107" s="246"/>
      <c r="E107" s="246"/>
      <c r="F107" s="246"/>
      <c r="G107" s="246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159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5"/>
      <c r="D108" s="245"/>
      <c r="E108" s="245"/>
      <c r="F108" s="245"/>
      <c r="G108" s="245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139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35">
        <v>26</v>
      </c>
      <c r="B109" s="236" t="s">
        <v>233</v>
      </c>
      <c r="C109" s="252" t="s">
        <v>234</v>
      </c>
      <c r="D109" s="237" t="s">
        <v>142</v>
      </c>
      <c r="E109" s="238">
        <v>10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38">
        <v>5.0000000000000002E-5</v>
      </c>
      <c r="O109" s="238">
        <f>ROUND(E109*N109,2)</f>
        <v>0</v>
      </c>
      <c r="P109" s="238">
        <v>0</v>
      </c>
      <c r="Q109" s="238">
        <f>ROUND(E109*P109,2)</f>
        <v>0</v>
      </c>
      <c r="R109" s="240" t="s">
        <v>191</v>
      </c>
      <c r="S109" s="240" t="s">
        <v>132</v>
      </c>
      <c r="T109" s="241" t="s">
        <v>132</v>
      </c>
      <c r="U109" s="224">
        <v>0.14199999999999999</v>
      </c>
      <c r="V109" s="224">
        <f>ROUND(E109*U109,2)</f>
        <v>1.42</v>
      </c>
      <c r="W109" s="224"/>
      <c r="X109" s="224" t="s">
        <v>133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134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8" t="s">
        <v>235</v>
      </c>
      <c r="D110" s="248"/>
      <c r="E110" s="248"/>
      <c r="F110" s="248"/>
      <c r="G110" s="248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159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5"/>
      <c r="D111" s="245"/>
      <c r="E111" s="245"/>
      <c r="F111" s="245"/>
      <c r="G111" s="245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139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1" x14ac:dyDescent="0.2">
      <c r="A112" s="235">
        <v>27</v>
      </c>
      <c r="B112" s="236" t="s">
        <v>236</v>
      </c>
      <c r="C112" s="252" t="s">
        <v>237</v>
      </c>
      <c r="D112" s="237" t="s">
        <v>142</v>
      </c>
      <c r="E112" s="238">
        <v>61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38">
        <v>4.0000000000000003E-5</v>
      </c>
      <c r="O112" s="238">
        <f>ROUND(E112*N112,2)</f>
        <v>0</v>
      </c>
      <c r="P112" s="238">
        <v>0</v>
      </c>
      <c r="Q112" s="238">
        <f>ROUND(E112*P112,2)</f>
        <v>0</v>
      </c>
      <c r="R112" s="240" t="s">
        <v>191</v>
      </c>
      <c r="S112" s="240" t="s">
        <v>132</v>
      </c>
      <c r="T112" s="241" t="s">
        <v>132</v>
      </c>
      <c r="U112" s="224">
        <v>0.13</v>
      </c>
      <c r="V112" s="224">
        <f>ROUND(E112*U112,2)</f>
        <v>7.93</v>
      </c>
      <c r="W112" s="224"/>
      <c r="X112" s="224" t="s">
        <v>133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134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8" t="s">
        <v>235</v>
      </c>
      <c r="D113" s="248"/>
      <c r="E113" s="248"/>
      <c r="F113" s="248"/>
      <c r="G113" s="248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159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5"/>
      <c r="D114" s="245"/>
      <c r="E114" s="245"/>
      <c r="F114" s="245"/>
      <c r="G114" s="245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139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35">
        <v>28</v>
      </c>
      <c r="B115" s="236" t="s">
        <v>238</v>
      </c>
      <c r="C115" s="252" t="s">
        <v>239</v>
      </c>
      <c r="D115" s="237" t="s">
        <v>142</v>
      </c>
      <c r="E115" s="238">
        <v>32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38">
        <v>6.0000000000000002E-5</v>
      </c>
      <c r="O115" s="238">
        <f>ROUND(E115*N115,2)</f>
        <v>0</v>
      </c>
      <c r="P115" s="238">
        <v>0</v>
      </c>
      <c r="Q115" s="238">
        <f>ROUND(E115*P115,2)</f>
        <v>0</v>
      </c>
      <c r="R115" s="240" t="s">
        <v>191</v>
      </c>
      <c r="S115" s="240" t="s">
        <v>132</v>
      </c>
      <c r="T115" s="241" t="s">
        <v>132</v>
      </c>
      <c r="U115" s="224">
        <v>0.129</v>
      </c>
      <c r="V115" s="224">
        <f>ROUND(E115*U115,2)</f>
        <v>4.13</v>
      </c>
      <c r="W115" s="224"/>
      <c r="X115" s="224" t="s">
        <v>133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134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8" t="s">
        <v>235</v>
      </c>
      <c r="D116" s="248"/>
      <c r="E116" s="248"/>
      <c r="F116" s="248"/>
      <c r="G116" s="248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159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5"/>
      <c r="D117" s="245"/>
      <c r="E117" s="245"/>
      <c r="F117" s="245"/>
      <c r="G117" s="245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139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35">
        <v>29</v>
      </c>
      <c r="B118" s="236" t="s">
        <v>240</v>
      </c>
      <c r="C118" s="252" t="s">
        <v>241</v>
      </c>
      <c r="D118" s="237" t="s">
        <v>206</v>
      </c>
      <c r="E118" s="238">
        <v>32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38">
        <v>0</v>
      </c>
      <c r="O118" s="238">
        <f>ROUND(E118*N118,2)</f>
        <v>0</v>
      </c>
      <c r="P118" s="238">
        <v>0</v>
      </c>
      <c r="Q118" s="238">
        <f>ROUND(E118*P118,2)</f>
        <v>0</v>
      </c>
      <c r="R118" s="240" t="s">
        <v>191</v>
      </c>
      <c r="S118" s="240" t="s">
        <v>132</v>
      </c>
      <c r="T118" s="241" t="s">
        <v>132</v>
      </c>
      <c r="U118" s="224">
        <v>0.42499999999999999</v>
      </c>
      <c r="V118" s="224">
        <f>ROUND(E118*U118,2)</f>
        <v>13.6</v>
      </c>
      <c r="W118" s="224"/>
      <c r="X118" s="224" t="s">
        <v>133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134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7"/>
      <c r="D119" s="247"/>
      <c r="E119" s="247"/>
      <c r="F119" s="247"/>
      <c r="G119" s="247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139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5">
        <v>30</v>
      </c>
      <c r="B120" s="236" t="s">
        <v>242</v>
      </c>
      <c r="C120" s="252" t="s">
        <v>243</v>
      </c>
      <c r="D120" s="237" t="s">
        <v>206</v>
      </c>
      <c r="E120" s="238">
        <v>2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40" t="s">
        <v>191</v>
      </c>
      <c r="S120" s="240" t="s">
        <v>132</v>
      </c>
      <c r="T120" s="241" t="s">
        <v>132</v>
      </c>
      <c r="U120" s="224">
        <v>0.42499999999999999</v>
      </c>
      <c r="V120" s="224">
        <f>ROUND(E120*U120,2)</f>
        <v>0.85</v>
      </c>
      <c r="W120" s="224"/>
      <c r="X120" s="224" t="s">
        <v>133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134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7"/>
      <c r="D121" s="247"/>
      <c r="E121" s="247"/>
      <c r="F121" s="247"/>
      <c r="G121" s="247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139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35">
        <v>31</v>
      </c>
      <c r="B122" s="236" t="s">
        <v>244</v>
      </c>
      <c r="C122" s="252" t="s">
        <v>245</v>
      </c>
      <c r="D122" s="237" t="s">
        <v>206</v>
      </c>
      <c r="E122" s="238">
        <v>3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40" t="s">
        <v>191</v>
      </c>
      <c r="S122" s="240" t="s">
        <v>132</v>
      </c>
      <c r="T122" s="241" t="s">
        <v>132</v>
      </c>
      <c r="U122" s="224">
        <v>0.43</v>
      </c>
      <c r="V122" s="224">
        <f>ROUND(E122*U122,2)</f>
        <v>1.29</v>
      </c>
      <c r="W122" s="224"/>
      <c r="X122" s="224" t="s">
        <v>133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134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7"/>
      <c r="D123" s="247"/>
      <c r="E123" s="247"/>
      <c r="F123" s="247"/>
      <c r="G123" s="247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139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35">
        <v>32</v>
      </c>
      <c r="B124" s="236" t="s">
        <v>246</v>
      </c>
      <c r="C124" s="252" t="s">
        <v>247</v>
      </c>
      <c r="D124" s="237" t="s">
        <v>206</v>
      </c>
      <c r="E124" s="238">
        <v>1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40" t="s">
        <v>191</v>
      </c>
      <c r="S124" s="240" t="s">
        <v>132</v>
      </c>
      <c r="T124" s="241" t="s">
        <v>132</v>
      </c>
      <c r="U124" s="224">
        <v>0.55900000000000005</v>
      </c>
      <c r="V124" s="224">
        <f>ROUND(E124*U124,2)</f>
        <v>0.56000000000000005</v>
      </c>
      <c r="W124" s="224"/>
      <c r="X124" s="224" t="s">
        <v>133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134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8" t="s">
        <v>248</v>
      </c>
      <c r="D125" s="248"/>
      <c r="E125" s="248"/>
      <c r="F125" s="248"/>
      <c r="G125" s="248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159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5"/>
      <c r="D126" s="245"/>
      <c r="E126" s="245"/>
      <c r="F126" s="245"/>
      <c r="G126" s="245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139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22.5" outlineLevel="1" x14ac:dyDescent="0.2">
      <c r="A127" s="235">
        <v>33</v>
      </c>
      <c r="B127" s="236" t="s">
        <v>249</v>
      </c>
      <c r="C127" s="252" t="s">
        <v>250</v>
      </c>
      <c r="D127" s="237" t="s">
        <v>206</v>
      </c>
      <c r="E127" s="238">
        <v>30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38">
        <v>6.3000000000000003E-4</v>
      </c>
      <c r="O127" s="238">
        <f>ROUND(E127*N127,2)</f>
        <v>0.02</v>
      </c>
      <c r="P127" s="238">
        <v>0</v>
      </c>
      <c r="Q127" s="238">
        <f>ROUND(E127*P127,2)</f>
        <v>0</v>
      </c>
      <c r="R127" s="240" t="s">
        <v>191</v>
      </c>
      <c r="S127" s="240" t="s">
        <v>132</v>
      </c>
      <c r="T127" s="241" t="s">
        <v>132</v>
      </c>
      <c r="U127" s="224">
        <v>0.27200000000000002</v>
      </c>
      <c r="V127" s="224">
        <f>ROUND(E127*U127,2)</f>
        <v>8.16</v>
      </c>
      <c r="W127" s="224"/>
      <c r="X127" s="224" t="s">
        <v>133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134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8" t="s">
        <v>251</v>
      </c>
      <c r="D128" s="248"/>
      <c r="E128" s="248"/>
      <c r="F128" s="248"/>
      <c r="G128" s="248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159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5"/>
      <c r="D129" s="245"/>
      <c r="E129" s="245"/>
      <c r="F129" s="245"/>
      <c r="G129" s="245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139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ht="22.5" outlineLevel="1" x14ac:dyDescent="0.2">
      <c r="A130" s="235">
        <v>34</v>
      </c>
      <c r="B130" s="236" t="s">
        <v>252</v>
      </c>
      <c r="C130" s="252" t="s">
        <v>253</v>
      </c>
      <c r="D130" s="237" t="s">
        <v>206</v>
      </c>
      <c r="E130" s="238">
        <v>2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38">
        <v>7.3999999999999999E-4</v>
      </c>
      <c r="O130" s="238">
        <f>ROUND(E130*N130,2)</f>
        <v>0</v>
      </c>
      <c r="P130" s="238">
        <v>0</v>
      </c>
      <c r="Q130" s="238">
        <f>ROUND(E130*P130,2)</f>
        <v>0</v>
      </c>
      <c r="R130" s="240" t="s">
        <v>191</v>
      </c>
      <c r="S130" s="240" t="s">
        <v>132</v>
      </c>
      <c r="T130" s="241" t="s">
        <v>132</v>
      </c>
      <c r="U130" s="224">
        <v>0.30199999999999999</v>
      </c>
      <c r="V130" s="224">
        <f>ROUND(E130*U130,2)</f>
        <v>0.6</v>
      </c>
      <c r="W130" s="224"/>
      <c r="X130" s="224" t="s">
        <v>133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134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8" t="s">
        <v>251</v>
      </c>
      <c r="D131" s="248"/>
      <c r="E131" s="248"/>
      <c r="F131" s="248"/>
      <c r="G131" s="248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159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5"/>
      <c r="D132" s="245"/>
      <c r="E132" s="245"/>
      <c r="F132" s="245"/>
      <c r="G132" s="245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139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35">
        <v>35</v>
      </c>
      <c r="B133" s="236" t="s">
        <v>254</v>
      </c>
      <c r="C133" s="252" t="s">
        <v>255</v>
      </c>
      <c r="D133" s="237" t="s">
        <v>256</v>
      </c>
      <c r="E133" s="238">
        <v>1</v>
      </c>
      <c r="F133" s="239"/>
      <c r="G133" s="240">
        <f>ROUND(E133*F133,2)</f>
        <v>0</v>
      </c>
      <c r="H133" s="239"/>
      <c r="I133" s="240">
        <f>ROUND(E133*H133,2)</f>
        <v>0</v>
      </c>
      <c r="J133" s="239"/>
      <c r="K133" s="240">
        <f>ROUND(E133*J133,2)</f>
        <v>0</v>
      </c>
      <c r="L133" s="240">
        <v>21</v>
      </c>
      <c r="M133" s="240">
        <f>G133*(1+L133/100)</f>
        <v>0</v>
      </c>
      <c r="N133" s="238">
        <v>1.48E-3</v>
      </c>
      <c r="O133" s="238">
        <f>ROUND(E133*N133,2)</f>
        <v>0</v>
      </c>
      <c r="P133" s="238">
        <v>0</v>
      </c>
      <c r="Q133" s="238">
        <f>ROUND(E133*P133,2)</f>
        <v>0</v>
      </c>
      <c r="R133" s="240" t="s">
        <v>191</v>
      </c>
      <c r="S133" s="240" t="s">
        <v>132</v>
      </c>
      <c r="T133" s="241" t="s">
        <v>132</v>
      </c>
      <c r="U133" s="224">
        <v>0.54</v>
      </c>
      <c r="V133" s="224">
        <f>ROUND(E133*U133,2)</f>
        <v>0.54</v>
      </c>
      <c r="W133" s="224"/>
      <c r="X133" s="224" t="s">
        <v>133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134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8" t="s">
        <v>251</v>
      </c>
      <c r="D134" s="248"/>
      <c r="E134" s="248"/>
      <c r="F134" s="248"/>
      <c r="G134" s="248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159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5"/>
      <c r="D135" s="245"/>
      <c r="E135" s="245"/>
      <c r="F135" s="245"/>
      <c r="G135" s="245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139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35">
        <v>36</v>
      </c>
      <c r="B136" s="236" t="s">
        <v>257</v>
      </c>
      <c r="C136" s="252" t="s">
        <v>258</v>
      </c>
      <c r="D136" s="237" t="s">
        <v>206</v>
      </c>
      <c r="E136" s="238">
        <v>1</v>
      </c>
      <c r="F136" s="239"/>
      <c r="G136" s="240">
        <f>ROUND(E136*F136,2)</f>
        <v>0</v>
      </c>
      <c r="H136" s="239"/>
      <c r="I136" s="240">
        <f>ROUND(E136*H136,2)</f>
        <v>0</v>
      </c>
      <c r="J136" s="239"/>
      <c r="K136" s="240">
        <f>ROUND(E136*J136,2)</f>
        <v>0</v>
      </c>
      <c r="L136" s="240">
        <v>21</v>
      </c>
      <c r="M136" s="240">
        <f>G136*(1+L136/100)</f>
        <v>0</v>
      </c>
      <c r="N136" s="238">
        <v>1.5100000000000001E-3</v>
      </c>
      <c r="O136" s="238">
        <f>ROUND(E136*N136,2)</f>
        <v>0</v>
      </c>
      <c r="P136" s="238">
        <v>0</v>
      </c>
      <c r="Q136" s="238">
        <f>ROUND(E136*P136,2)</f>
        <v>0</v>
      </c>
      <c r="R136" s="240" t="s">
        <v>191</v>
      </c>
      <c r="S136" s="240" t="s">
        <v>132</v>
      </c>
      <c r="T136" s="241" t="s">
        <v>132</v>
      </c>
      <c r="U136" s="224">
        <v>0.30299999999999999</v>
      </c>
      <c r="V136" s="224">
        <f>ROUND(E136*U136,2)</f>
        <v>0.3</v>
      </c>
      <c r="W136" s="224"/>
      <c r="X136" s="224" t="s">
        <v>133</v>
      </c>
      <c r="Y136" s="213"/>
      <c r="Z136" s="213"/>
      <c r="AA136" s="213"/>
      <c r="AB136" s="213"/>
      <c r="AC136" s="213"/>
      <c r="AD136" s="213"/>
      <c r="AE136" s="213"/>
      <c r="AF136" s="213"/>
      <c r="AG136" s="213" t="s">
        <v>134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7"/>
      <c r="D137" s="247"/>
      <c r="E137" s="247"/>
      <c r="F137" s="247"/>
      <c r="G137" s="247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139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5">
        <v>37</v>
      </c>
      <c r="B138" s="236" t="s">
        <v>259</v>
      </c>
      <c r="C138" s="252" t="s">
        <v>260</v>
      </c>
      <c r="D138" s="237" t="s">
        <v>206</v>
      </c>
      <c r="E138" s="238">
        <v>1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38">
        <v>1.8000000000000001E-4</v>
      </c>
      <c r="O138" s="238">
        <f>ROUND(E138*N138,2)</f>
        <v>0</v>
      </c>
      <c r="P138" s="238">
        <v>0</v>
      </c>
      <c r="Q138" s="238">
        <f>ROUND(E138*P138,2)</f>
        <v>0</v>
      </c>
      <c r="R138" s="240" t="s">
        <v>191</v>
      </c>
      <c r="S138" s="240" t="s">
        <v>132</v>
      </c>
      <c r="T138" s="241" t="s">
        <v>132</v>
      </c>
      <c r="U138" s="224">
        <v>0.16500000000000001</v>
      </c>
      <c r="V138" s="224">
        <f>ROUND(E138*U138,2)</f>
        <v>0.17</v>
      </c>
      <c r="W138" s="224"/>
      <c r="X138" s="224" t="s">
        <v>133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134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7"/>
      <c r="D139" s="247"/>
      <c r="E139" s="247"/>
      <c r="F139" s="247"/>
      <c r="G139" s="247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139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35">
        <v>38</v>
      </c>
      <c r="B140" s="236" t="s">
        <v>261</v>
      </c>
      <c r="C140" s="252" t="s">
        <v>262</v>
      </c>
      <c r="D140" s="237" t="s">
        <v>206</v>
      </c>
      <c r="E140" s="238">
        <v>5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38">
        <v>3.1E-4</v>
      </c>
      <c r="O140" s="238">
        <f>ROUND(E140*N140,2)</f>
        <v>0</v>
      </c>
      <c r="P140" s="238">
        <v>0</v>
      </c>
      <c r="Q140" s="238">
        <f>ROUND(E140*P140,2)</f>
        <v>0</v>
      </c>
      <c r="R140" s="240" t="s">
        <v>191</v>
      </c>
      <c r="S140" s="240" t="s">
        <v>132</v>
      </c>
      <c r="T140" s="241" t="s">
        <v>132</v>
      </c>
      <c r="U140" s="224">
        <v>0.20699999999999999</v>
      </c>
      <c r="V140" s="224">
        <f>ROUND(E140*U140,2)</f>
        <v>1.04</v>
      </c>
      <c r="W140" s="224"/>
      <c r="X140" s="224" t="s">
        <v>133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134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7"/>
      <c r="D141" s="247"/>
      <c r="E141" s="247"/>
      <c r="F141" s="247"/>
      <c r="G141" s="247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139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35">
        <v>39</v>
      </c>
      <c r="B142" s="236" t="s">
        <v>263</v>
      </c>
      <c r="C142" s="252" t="s">
        <v>264</v>
      </c>
      <c r="D142" s="237" t="s">
        <v>206</v>
      </c>
      <c r="E142" s="238">
        <v>1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38">
        <v>1.4999999999999999E-4</v>
      </c>
      <c r="O142" s="238">
        <f>ROUND(E142*N142,2)</f>
        <v>0</v>
      </c>
      <c r="P142" s="238">
        <v>0</v>
      </c>
      <c r="Q142" s="238">
        <f>ROUND(E142*P142,2)</f>
        <v>0</v>
      </c>
      <c r="R142" s="240" t="s">
        <v>191</v>
      </c>
      <c r="S142" s="240" t="s">
        <v>132</v>
      </c>
      <c r="T142" s="241" t="s">
        <v>132</v>
      </c>
      <c r="U142" s="224">
        <v>0.16500000000000001</v>
      </c>
      <c r="V142" s="224">
        <f>ROUND(E142*U142,2)</f>
        <v>0.17</v>
      </c>
      <c r="W142" s="224"/>
      <c r="X142" s="224" t="s">
        <v>133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134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7"/>
      <c r="D143" s="247"/>
      <c r="E143" s="247"/>
      <c r="F143" s="247"/>
      <c r="G143" s="247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139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22.5" outlineLevel="1" x14ac:dyDescent="0.2">
      <c r="A144" s="235">
        <v>40</v>
      </c>
      <c r="B144" s="236" t="s">
        <v>265</v>
      </c>
      <c r="C144" s="252" t="s">
        <v>266</v>
      </c>
      <c r="D144" s="237" t="s">
        <v>206</v>
      </c>
      <c r="E144" s="238">
        <v>3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38">
        <v>2.3000000000000001E-4</v>
      </c>
      <c r="O144" s="238">
        <f>ROUND(E144*N144,2)</f>
        <v>0</v>
      </c>
      <c r="P144" s="238">
        <v>0</v>
      </c>
      <c r="Q144" s="238">
        <f>ROUND(E144*P144,2)</f>
        <v>0</v>
      </c>
      <c r="R144" s="240" t="s">
        <v>191</v>
      </c>
      <c r="S144" s="240" t="s">
        <v>132</v>
      </c>
      <c r="T144" s="241" t="s">
        <v>132</v>
      </c>
      <c r="U144" s="224">
        <v>0.20699999999999999</v>
      </c>
      <c r="V144" s="224">
        <f>ROUND(E144*U144,2)</f>
        <v>0.62</v>
      </c>
      <c r="W144" s="224"/>
      <c r="X144" s="224" t="s">
        <v>133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134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7"/>
      <c r="D145" s="247"/>
      <c r="E145" s="247"/>
      <c r="F145" s="247"/>
      <c r="G145" s="247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139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35">
        <v>41</v>
      </c>
      <c r="B146" s="236" t="s">
        <v>267</v>
      </c>
      <c r="C146" s="252" t="s">
        <v>268</v>
      </c>
      <c r="D146" s="237" t="s">
        <v>142</v>
      </c>
      <c r="E146" s="238">
        <v>103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40" t="s">
        <v>191</v>
      </c>
      <c r="S146" s="240" t="s">
        <v>132</v>
      </c>
      <c r="T146" s="241" t="s">
        <v>132</v>
      </c>
      <c r="U146" s="224">
        <v>2.9000000000000001E-2</v>
      </c>
      <c r="V146" s="224">
        <f>ROUND(E146*U146,2)</f>
        <v>2.99</v>
      </c>
      <c r="W146" s="224"/>
      <c r="X146" s="224" t="s">
        <v>133</v>
      </c>
      <c r="Y146" s="213"/>
      <c r="Z146" s="213"/>
      <c r="AA146" s="213"/>
      <c r="AB146" s="213"/>
      <c r="AC146" s="213"/>
      <c r="AD146" s="213"/>
      <c r="AE146" s="213"/>
      <c r="AF146" s="213"/>
      <c r="AG146" s="213" t="s">
        <v>134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8" t="s">
        <v>269</v>
      </c>
      <c r="D147" s="248"/>
      <c r="E147" s="248"/>
      <c r="F147" s="248"/>
      <c r="G147" s="248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159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5"/>
      <c r="D148" s="245"/>
      <c r="E148" s="245"/>
      <c r="F148" s="245"/>
      <c r="G148" s="245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139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35">
        <v>42</v>
      </c>
      <c r="B149" s="236" t="s">
        <v>270</v>
      </c>
      <c r="C149" s="252" t="s">
        <v>271</v>
      </c>
      <c r="D149" s="237" t="s">
        <v>142</v>
      </c>
      <c r="E149" s="238">
        <v>103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38">
        <v>1.0000000000000001E-5</v>
      </c>
      <c r="O149" s="238">
        <f>ROUND(E149*N149,2)</f>
        <v>0</v>
      </c>
      <c r="P149" s="238">
        <v>0</v>
      </c>
      <c r="Q149" s="238">
        <f>ROUND(E149*P149,2)</f>
        <v>0</v>
      </c>
      <c r="R149" s="240" t="s">
        <v>191</v>
      </c>
      <c r="S149" s="240" t="s">
        <v>132</v>
      </c>
      <c r="T149" s="241" t="s">
        <v>132</v>
      </c>
      <c r="U149" s="224">
        <v>6.2E-2</v>
      </c>
      <c r="V149" s="224">
        <f>ROUND(E149*U149,2)</f>
        <v>6.39</v>
      </c>
      <c r="W149" s="224"/>
      <c r="X149" s="224" t="s">
        <v>133</v>
      </c>
      <c r="Y149" s="213"/>
      <c r="Z149" s="213"/>
      <c r="AA149" s="213"/>
      <c r="AB149" s="213"/>
      <c r="AC149" s="213"/>
      <c r="AD149" s="213"/>
      <c r="AE149" s="213"/>
      <c r="AF149" s="213"/>
      <c r="AG149" s="213" t="s">
        <v>134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8" t="s">
        <v>272</v>
      </c>
      <c r="D150" s="248"/>
      <c r="E150" s="248"/>
      <c r="F150" s="248"/>
      <c r="G150" s="248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159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5"/>
      <c r="D151" s="245"/>
      <c r="E151" s="245"/>
      <c r="F151" s="245"/>
      <c r="G151" s="245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139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35">
        <v>43</v>
      </c>
      <c r="B152" s="236" t="s">
        <v>273</v>
      </c>
      <c r="C152" s="252" t="s">
        <v>274</v>
      </c>
      <c r="D152" s="237" t="s">
        <v>216</v>
      </c>
      <c r="E152" s="238">
        <v>1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38">
        <v>0</v>
      </c>
      <c r="O152" s="238">
        <f>ROUND(E152*N152,2)</f>
        <v>0</v>
      </c>
      <c r="P152" s="238">
        <v>0</v>
      </c>
      <c r="Q152" s="238">
        <f>ROUND(E152*P152,2)</f>
        <v>0</v>
      </c>
      <c r="R152" s="240"/>
      <c r="S152" s="240" t="s">
        <v>217</v>
      </c>
      <c r="T152" s="241" t="s">
        <v>218</v>
      </c>
      <c r="U152" s="224">
        <v>0</v>
      </c>
      <c r="V152" s="224">
        <f>ROUND(E152*U152,2)</f>
        <v>0</v>
      </c>
      <c r="W152" s="224"/>
      <c r="X152" s="224" t="s">
        <v>133</v>
      </c>
      <c r="Y152" s="213"/>
      <c r="Z152" s="213"/>
      <c r="AA152" s="213"/>
      <c r="AB152" s="213"/>
      <c r="AC152" s="213"/>
      <c r="AD152" s="213"/>
      <c r="AE152" s="213"/>
      <c r="AF152" s="213"/>
      <c r="AG152" s="213" t="s">
        <v>134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7"/>
      <c r="D153" s="247"/>
      <c r="E153" s="247"/>
      <c r="F153" s="247"/>
      <c r="G153" s="247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139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35">
        <v>44</v>
      </c>
      <c r="B154" s="236" t="s">
        <v>275</v>
      </c>
      <c r="C154" s="252" t="s">
        <v>276</v>
      </c>
      <c r="D154" s="237" t="s">
        <v>216</v>
      </c>
      <c r="E154" s="238">
        <v>1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40"/>
      <c r="S154" s="240" t="s">
        <v>217</v>
      </c>
      <c r="T154" s="241" t="s">
        <v>218</v>
      </c>
      <c r="U154" s="224">
        <v>0</v>
      </c>
      <c r="V154" s="224">
        <f>ROUND(E154*U154,2)</f>
        <v>0</v>
      </c>
      <c r="W154" s="224"/>
      <c r="X154" s="224" t="s">
        <v>133</v>
      </c>
      <c r="Y154" s="213"/>
      <c r="Z154" s="213"/>
      <c r="AA154" s="213"/>
      <c r="AB154" s="213"/>
      <c r="AC154" s="213"/>
      <c r="AD154" s="213"/>
      <c r="AE154" s="213"/>
      <c r="AF154" s="213"/>
      <c r="AG154" s="213" t="s">
        <v>134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7"/>
      <c r="D155" s="247"/>
      <c r="E155" s="247"/>
      <c r="F155" s="247"/>
      <c r="G155" s="247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139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>
        <v>45</v>
      </c>
      <c r="B156" s="221" t="s">
        <v>277</v>
      </c>
      <c r="C156" s="259" t="s">
        <v>278</v>
      </c>
      <c r="D156" s="222" t="s">
        <v>0</v>
      </c>
      <c r="E156" s="244"/>
      <c r="F156" s="225"/>
      <c r="G156" s="224">
        <f>ROUND(E156*F156,2)</f>
        <v>0</v>
      </c>
      <c r="H156" s="225"/>
      <c r="I156" s="224">
        <f>ROUND(E156*H156,2)</f>
        <v>0</v>
      </c>
      <c r="J156" s="225"/>
      <c r="K156" s="224">
        <f>ROUND(E156*J156,2)</f>
        <v>0</v>
      </c>
      <c r="L156" s="224">
        <v>21</v>
      </c>
      <c r="M156" s="224">
        <f>G156*(1+L156/100)</f>
        <v>0</v>
      </c>
      <c r="N156" s="223">
        <v>0</v>
      </c>
      <c r="O156" s="223">
        <f>ROUND(E156*N156,2)</f>
        <v>0</v>
      </c>
      <c r="P156" s="223">
        <v>0</v>
      </c>
      <c r="Q156" s="223">
        <f>ROUND(E156*P156,2)</f>
        <v>0</v>
      </c>
      <c r="R156" s="224" t="s">
        <v>191</v>
      </c>
      <c r="S156" s="224" t="s">
        <v>132</v>
      </c>
      <c r="T156" s="224" t="s">
        <v>132</v>
      </c>
      <c r="U156" s="224">
        <v>0</v>
      </c>
      <c r="V156" s="224">
        <f>ROUND(E156*U156,2)</f>
        <v>0</v>
      </c>
      <c r="W156" s="224"/>
      <c r="X156" s="224" t="s">
        <v>221</v>
      </c>
      <c r="Y156" s="213"/>
      <c r="Z156" s="213"/>
      <c r="AA156" s="213"/>
      <c r="AB156" s="213"/>
      <c r="AC156" s="213"/>
      <c r="AD156" s="213"/>
      <c r="AE156" s="213"/>
      <c r="AF156" s="213"/>
      <c r="AG156" s="213" t="s">
        <v>222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60" t="s">
        <v>279</v>
      </c>
      <c r="D157" s="249"/>
      <c r="E157" s="249"/>
      <c r="F157" s="249"/>
      <c r="G157" s="249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136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5"/>
      <c r="D158" s="245"/>
      <c r="E158" s="245"/>
      <c r="F158" s="245"/>
      <c r="G158" s="245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139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x14ac:dyDescent="0.2">
      <c r="A159" s="229" t="s">
        <v>126</v>
      </c>
      <c r="B159" s="230" t="s">
        <v>87</v>
      </c>
      <c r="C159" s="251" t="s">
        <v>88</v>
      </c>
      <c r="D159" s="231"/>
      <c r="E159" s="232"/>
      <c r="F159" s="233"/>
      <c r="G159" s="233">
        <f>SUMIF(AG160:AG214,"&lt;&gt;NOR",G160:G214)</f>
        <v>0</v>
      </c>
      <c r="H159" s="233"/>
      <c r="I159" s="233">
        <f>SUM(I160:I214)</f>
        <v>0</v>
      </c>
      <c r="J159" s="233"/>
      <c r="K159" s="233">
        <f>SUM(K160:K214)</f>
        <v>0</v>
      </c>
      <c r="L159" s="233"/>
      <c r="M159" s="233">
        <f>SUM(M160:M214)</f>
        <v>0</v>
      </c>
      <c r="N159" s="232"/>
      <c r="O159" s="232">
        <f>SUM(O160:O214)</f>
        <v>0.26</v>
      </c>
      <c r="P159" s="232"/>
      <c r="Q159" s="232">
        <f>SUM(Q160:Q214)</f>
        <v>0</v>
      </c>
      <c r="R159" s="233"/>
      <c r="S159" s="233"/>
      <c r="T159" s="234"/>
      <c r="U159" s="228"/>
      <c r="V159" s="228">
        <f>SUM(V160:V214)</f>
        <v>29.499999999999996</v>
      </c>
      <c r="W159" s="228"/>
      <c r="X159" s="228"/>
      <c r="AG159" t="s">
        <v>127</v>
      </c>
    </row>
    <row r="160" spans="1:60" ht="22.5" outlineLevel="1" x14ac:dyDescent="0.2">
      <c r="A160" s="235">
        <v>46</v>
      </c>
      <c r="B160" s="236" t="s">
        <v>280</v>
      </c>
      <c r="C160" s="252" t="s">
        <v>281</v>
      </c>
      <c r="D160" s="237" t="s">
        <v>282</v>
      </c>
      <c r="E160" s="238">
        <v>1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38">
        <v>1.8890000000000001E-2</v>
      </c>
      <c r="O160" s="238">
        <f>ROUND(E160*N160,2)</f>
        <v>0.02</v>
      </c>
      <c r="P160" s="238">
        <v>0</v>
      </c>
      <c r="Q160" s="238">
        <f>ROUND(E160*P160,2)</f>
        <v>0</v>
      </c>
      <c r="R160" s="240" t="s">
        <v>191</v>
      </c>
      <c r="S160" s="240" t="s">
        <v>132</v>
      </c>
      <c r="T160" s="241" t="s">
        <v>132</v>
      </c>
      <c r="U160" s="224">
        <v>0.97299999999999998</v>
      </c>
      <c r="V160" s="224">
        <f>ROUND(E160*U160,2)</f>
        <v>0.97</v>
      </c>
      <c r="W160" s="224"/>
      <c r="X160" s="224" t="s">
        <v>133</v>
      </c>
      <c r="Y160" s="213"/>
      <c r="Z160" s="213"/>
      <c r="AA160" s="213"/>
      <c r="AB160" s="213"/>
      <c r="AC160" s="213"/>
      <c r="AD160" s="213"/>
      <c r="AE160" s="213"/>
      <c r="AF160" s="213"/>
      <c r="AG160" s="213" t="s">
        <v>134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7"/>
      <c r="D161" s="247"/>
      <c r="E161" s="247"/>
      <c r="F161" s="247"/>
      <c r="G161" s="247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139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35">
        <v>47</v>
      </c>
      <c r="B162" s="236" t="s">
        <v>283</v>
      </c>
      <c r="C162" s="252" t="s">
        <v>284</v>
      </c>
      <c r="D162" s="237" t="s">
        <v>282</v>
      </c>
      <c r="E162" s="238">
        <v>1</v>
      </c>
      <c r="F162" s="239"/>
      <c r="G162" s="240">
        <f>ROUND(E162*F162,2)</f>
        <v>0</v>
      </c>
      <c r="H162" s="239"/>
      <c r="I162" s="240">
        <f>ROUND(E162*H162,2)</f>
        <v>0</v>
      </c>
      <c r="J162" s="239"/>
      <c r="K162" s="240">
        <f>ROUND(E162*J162,2)</f>
        <v>0</v>
      </c>
      <c r="L162" s="240">
        <v>21</v>
      </c>
      <c r="M162" s="240">
        <f>G162*(1+L162/100)</f>
        <v>0</v>
      </c>
      <c r="N162" s="238">
        <v>1.521E-2</v>
      </c>
      <c r="O162" s="238">
        <f>ROUND(E162*N162,2)</f>
        <v>0.02</v>
      </c>
      <c r="P162" s="238">
        <v>0</v>
      </c>
      <c r="Q162" s="238">
        <f>ROUND(E162*P162,2)</f>
        <v>0</v>
      </c>
      <c r="R162" s="240" t="s">
        <v>191</v>
      </c>
      <c r="S162" s="240" t="s">
        <v>132</v>
      </c>
      <c r="T162" s="241" t="s">
        <v>132</v>
      </c>
      <c r="U162" s="224">
        <v>1.1890000000000001</v>
      </c>
      <c r="V162" s="224">
        <f>ROUND(E162*U162,2)</f>
        <v>1.19</v>
      </c>
      <c r="W162" s="224"/>
      <c r="X162" s="224" t="s">
        <v>133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134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7"/>
      <c r="D163" s="247"/>
      <c r="E163" s="247"/>
      <c r="F163" s="247"/>
      <c r="G163" s="247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139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35">
        <v>48</v>
      </c>
      <c r="B164" s="236" t="s">
        <v>285</v>
      </c>
      <c r="C164" s="252" t="s">
        <v>286</v>
      </c>
      <c r="D164" s="237" t="s">
        <v>282</v>
      </c>
      <c r="E164" s="238">
        <v>5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38">
        <v>1.201E-2</v>
      </c>
      <c r="O164" s="238">
        <f>ROUND(E164*N164,2)</f>
        <v>0.06</v>
      </c>
      <c r="P164" s="238">
        <v>0</v>
      </c>
      <c r="Q164" s="238">
        <f>ROUND(E164*P164,2)</f>
        <v>0</v>
      </c>
      <c r="R164" s="240" t="s">
        <v>191</v>
      </c>
      <c r="S164" s="240" t="s">
        <v>132</v>
      </c>
      <c r="T164" s="241" t="s">
        <v>132</v>
      </c>
      <c r="U164" s="224">
        <v>1.19</v>
      </c>
      <c r="V164" s="224">
        <f>ROUND(E164*U164,2)</f>
        <v>5.95</v>
      </c>
      <c r="W164" s="224"/>
      <c r="X164" s="224" t="s">
        <v>133</v>
      </c>
      <c r="Y164" s="213"/>
      <c r="Z164" s="213"/>
      <c r="AA164" s="213"/>
      <c r="AB164" s="213"/>
      <c r="AC164" s="213"/>
      <c r="AD164" s="213"/>
      <c r="AE164" s="213"/>
      <c r="AF164" s="213"/>
      <c r="AG164" s="213" t="s">
        <v>134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8" t="s">
        <v>287</v>
      </c>
      <c r="D165" s="248"/>
      <c r="E165" s="248"/>
      <c r="F165" s="248"/>
      <c r="G165" s="248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159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5"/>
      <c r="D166" s="245"/>
      <c r="E166" s="245"/>
      <c r="F166" s="245"/>
      <c r="G166" s="245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139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35">
        <v>49</v>
      </c>
      <c r="B167" s="236" t="s">
        <v>288</v>
      </c>
      <c r="C167" s="252" t="s">
        <v>289</v>
      </c>
      <c r="D167" s="237" t="s">
        <v>282</v>
      </c>
      <c r="E167" s="238">
        <v>1</v>
      </c>
      <c r="F167" s="239"/>
      <c r="G167" s="240">
        <f>ROUND(E167*F167,2)</f>
        <v>0</v>
      </c>
      <c r="H167" s="239"/>
      <c r="I167" s="240">
        <f>ROUND(E167*H167,2)</f>
        <v>0</v>
      </c>
      <c r="J167" s="239"/>
      <c r="K167" s="240">
        <f>ROUND(E167*J167,2)</f>
        <v>0</v>
      </c>
      <c r="L167" s="240">
        <v>21</v>
      </c>
      <c r="M167" s="240">
        <f>G167*(1+L167/100)</f>
        <v>0</v>
      </c>
      <c r="N167" s="238">
        <v>1.444E-2</v>
      </c>
      <c r="O167" s="238">
        <f>ROUND(E167*N167,2)</f>
        <v>0.01</v>
      </c>
      <c r="P167" s="238">
        <v>0</v>
      </c>
      <c r="Q167" s="238">
        <f>ROUND(E167*P167,2)</f>
        <v>0</v>
      </c>
      <c r="R167" s="240" t="s">
        <v>191</v>
      </c>
      <c r="S167" s="240" t="s">
        <v>132</v>
      </c>
      <c r="T167" s="241" t="s">
        <v>132</v>
      </c>
      <c r="U167" s="224">
        <v>1.25</v>
      </c>
      <c r="V167" s="224">
        <f>ROUND(E167*U167,2)</f>
        <v>1.25</v>
      </c>
      <c r="W167" s="224"/>
      <c r="X167" s="224" t="s">
        <v>133</v>
      </c>
      <c r="Y167" s="213"/>
      <c r="Z167" s="213"/>
      <c r="AA167" s="213"/>
      <c r="AB167" s="213"/>
      <c r="AC167" s="213"/>
      <c r="AD167" s="213"/>
      <c r="AE167" s="213"/>
      <c r="AF167" s="213"/>
      <c r="AG167" s="213" t="s">
        <v>134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7"/>
      <c r="D168" s="247"/>
      <c r="E168" s="247"/>
      <c r="F168" s="247"/>
      <c r="G168" s="247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139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35">
        <v>50</v>
      </c>
      <c r="B169" s="236" t="s">
        <v>290</v>
      </c>
      <c r="C169" s="252" t="s">
        <v>291</v>
      </c>
      <c r="D169" s="237" t="s">
        <v>282</v>
      </c>
      <c r="E169" s="238">
        <v>21</v>
      </c>
      <c r="F169" s="239"/>
      <c r="G169" s="240">
        <f>ROUND(E169*F169,2)</f>
        <v>0</v>
      </c>
      <c r="H169" s="239"/>
      <c r="I169" s="240">
        <f>ROUND(E169*H169,2)</f>
        <v>0</v>
      </c>
      <c r="J169" s="239"/>
      <c r="K169" s="240">
        <f>ROUND(E169*J169,2)</f>
        <v>0</v>
      </c>
      <c r="L169" s="240">
        <v>21</v>
      </c>
      <c r="M169" s="240">
        <f>G169*(1+L169/100)</f>
        <v>0</v>
      </c>
      <c r="N169" s="238">
        <v>2.4000000000000001E-4</v>
      </c>
      <c r="O169" s="238">
        <f>ROUND(E169*N169,2)</f>
        <v>0.01</v>
      </c>
      <c r="P169" s="238">
        <v>0</v>
      </c>
      <c r="Q169" s="238">
        <f>ROUND(E169*P169,2)</f>
        <v>0</v>
      </c>
      <c r="R169" s="240" t="s">
        <v>191</v>
      </c>
      <c r="S169" s="240" t="s">
        <v>132</v>
      </c>
      <c r="T169" s="241" t="s">
        <v>132</v>
      </c>
      <c r="U169" s="224">
        <v>0.12</v>
      </c>
      <c r="V169" s="224">
        <f>ROUND(E169*U169,2)</f>
        <v>2.52</v>
      </c>
      <c r="W169" s="224"/>
      <c r="X169" s="224" t="s">
        <v>133</v>
      </c>
      <c r="Y169" s="213"/>
      <c r="Z169" s="213"/>
      <c r="AA169" s="213"/>
      <c r="AB169" s="213"/>
      <c r="AC169" s="213"/>
      <c r="AD169" s="213"/>
      <c r="AE169" s="213"/>
      <c r="AF169" s="213"/>
      <c r="AG169" s="213" t="s">
        <v>134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20"/>
      <c r="B170" s="221"/>
      <c r="C170" s="257"/>
      <c r="D170" s="247"/>
      <c r="E170" s="247"/>
      <c r="F170" s="247"/>
      <c r="G170" s="247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139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ht="22.5" outlineLevel="1" x14ac:dyDescent="0.2">
      <c r="A171" s="235">
        <v>51</v>
      </c>
      <c r="B171" s="236" t="s">
        <v>292</v>
      </c>
      <c r="C171" s="252" t="s">
        <v>293</v>
      </c>
      <c r="D171" s="237" t="s">
        <v>282</v>
      </c>
      <c r="E171" s="238">
        <v>2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38">
        <v>2.4000000000000001E-4</v>
      </c>
      <c r="O171" s="238">
        <f>ROUND(E171*N171,2)</f>
        <v>0</v>
      </c>
      <c r="P171" s="238">
        <v>0</v>
      </c>
      <c r="Q171" s="238">
        <f>ROUND(E171*P171,2)</f>
        <v>0</v>
      </c>
      <c r="R171" s="240" t="s">
        <v>191</v>
      </c>
      <c r="S171" s="240" t="s">
        <v>132</v>
      </c>
      <c r="T171" s="241" t="s">
        <v>132</v>
      </c>
      <c r="U171" s="224">
        <v>0.124</v>
      </c>
      <c r="V171" s="224">
        <f>ROUND(E171*U171,2)</f>
        <v>0.25</v>
      </c>
      <c r="W171" s="224"/>
      <c r="X171" s="224" t="s">
        <v>133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134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7"/>
      <c r="D172" s="247"/>
      <c r="E172" s="247"/>
      <c r="F172" s="247"/>
      <c r="G172" s="247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139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ht="22.5" outlineLevel="1" x14ac:dyDescent="0.2">
      <c r="A173" s="235">
        <v>52</v>
      </c>
      <c r="B173" s="236" t="s">
        <v>292</v>
      </c>
      <c r="C173" s="252" t="s">
        <v>293</v>
      </c>
      <c r="D173" s="237" t="s">
        <v>282</v>
      </c>
      <c r="E173" s="238">
        <v>2</v>
      </c>
      <c r="F173" s="239"/>
      <c r="G173" s="240">
        <f>ROUND(E173*F173,2)</f>
        <v>0</v>
      </c>
      <c r="H173" s="239"/>
      <c r="I173" s="240">
        <f>ROUND(E173*H173,2)</f>
        <v>0</v>
      </c>
      <c r="J173" s="239"/>
      <c r="K173" s="240">
        <f>ROUND(E173*J173,2)</f>
        <v>0</v>
      </c>
      <c r="L173" s="240">
        <v>21</v>
      </c>
      <c r="M173" s="240">
        <f>G173*(1+L173/100)</f>
        <v>0</v>
      </c>
      <c r="N173" s="238">
        <v>2.4000000000000001E-4</v>
      </c>
      <c r="O173" s="238">
        <f>ROUND(E173*N173,2)</f>
        <v>0</v>
      </c>
      <c r="P173" s="238">
        <v>0</v>
      </c>
      <c r="Q173" s="238">
        <f>ROUND(E173*P173,2)</f>
        <v>0</v>
      </c>
      <c r="R173" s="240" t="s">
        <v>191</v>
      </c>
      <c r="S173" s="240" t="s">
        <v>132</v>
      </c>
      <c r="T173" s="241" t="s">
        <v>132</v>
      </c>
      <c r="U173" s="224">
        <v>0.124</v>
      </c>
      <c r="V173" s="224">
        <f>ROUND(E173*U173,2)</f>
        <v>0.25</v>
      </c>
      <c r="W173" s="224"/>
      <c r="X173" s="224" t="s">
        <v>133</v>
      </c>
      <c r="Y173" s="213"/>
      <c r="Z173" s="213"/>
      <c r="AA173" s="213"/>
      <c r="AB173" s="213"/>
      <c r="AC173" s="213"/>
      <c r="AD173" s="213"/>
      <c r="AE173" s="213"/>
      <c r="AF173" s="213"/>
      <c r="AG173" s="213" t="s">
        <v>134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8" t="s">
        <v>294</v>
      </c>
      <c r="D174" s="248"/>
      <c r="E174" s="248"/>
      <c r="F174" s="248"/>
      <c r="G174" s="248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159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5"/>
      <c r="D175" s="245"/>
      <c r="E175" s="245"/>
      <c r="F175" s="245"/>
      <c r="G175" s="245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139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ht="22.5" outlineLevel="1" x14ac:dyDescent="0.2">
      <c r="A176" s="235">
        <v>53</v>
      </c>
      <c r="B176" s="236" t="s">
        <v>295</v>
      </c>
      <c r="C176" s="252" t="s">
        <v>296</v>
      </c>
      <c r="D176" s="237" t="s">
        <v>206</v>
      </c>
      <c r="E176" s="238">
        <v>6</v>
      </c>
      <c r="F176" s="239"/>
      <c r="G176" s="240">
        <f>ROUND(E176*F176,2)</f>
        <v>0</v>
      </c>
      <c r="H176" s="239"/>
      <c r="I176" s="240">
        <f>ROUND(E176*H176,2)</f>
        <v>0</v>
      </c>
      <c r="J176" s="239"/>
      <c r="K176" s="240">
        <f>ROUND(E176*J176,2)</f>
        <v>0</v>
      </c>
      <c r="L176" s="240">
        <v>21</v>
      </c>
      <c r="M176" s="240">
        <f>G176*(1+L176/100)</f>
        <v>0</v>
      </c>
      <c r="N176" s="238">
        <v>8.4999999999999995E-4</v>
      </c>
      <c r="O176" s="238">
        <f>ROUND(E176*N176,2)</f>
        <v>0.01</v>
      </c>
      <c r="P176" s="238">
        <v>0</v>
      </c>
      <c r="Q176" s="238">
        <f>ROUND(E176*P176,2)</f>
        <v>0</v>
      </c>
      <c r="R176" s="240" t="s">
        <v>191</v>
      </c>
      <c r="S176" s="240" t="s">
        <v>132</v>
      </c>
      <c r="T176" s="241" t="s">
        <v>132</v>
      </c>
      <c r="U176" s="224">
        <v>0.44500000000000001</v>
      </c>
      <c r="V176" s="224">
        <f>ROUND(E176*U176,2)</f>
        <v>2.67</v>
      </c>
      <c r="W176" s="224"/>
      <c r="X176" s="224" t="s">
        <v>133</v>
      </c>
      <c r="Y176" s="213"/>
      <c r="Z176" s="213"/>
      <c r="AA176" s="213"/>
      <c r="AB176" s="213"/>
      <c r="AC176" s="213"/>
      <c r="AD176" s="213"/>
      <c r="AE176" s="213"/>
      <c r="AF176" s="213"/>
      <c r="AG176" s="213" t="s">
        <v>134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7"/>
      <c r="D177" s="247"/>
      <c r="E177" s="247"/>
      <c r="F177" s="247"/>
      <c r="G177" s="247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139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ht="22.5" outlineLevel="1" x14ac:dyDescent="0.2">
      <c r="A178" s="235">
        <v>54</v>
      </c>
      <c r="B178" s="236" t="s">
        <v>297</v>
      </c>
      <c r="C178" s="252" t="s">
        <v>298</v>
      </c>
      <c r="D178" s="237" t="s">
        <v>206</v>
      </c>
      <c r="E178" s="238">
        <v>1</v>
      </c>
      <c r="F178" s="239"/>
      <c r="G178" s="240">
        <f>ROUND(E178*F178,2)</f>
        <v>0</v>
      </c>
      <c r="H178" s="239"/>
      <c r="I178" s="240">
        <f>ROUND(E178*H178,2)</f>
        <v>0</v>
      </c>
      <c r="J178" s="239"/>
      <c r="K178" s="240">
        <f>ROUND(E178*J178,2)</f>
        <v>0</v>
      </c>
      <c r="L178" s="240">
        <v>21</v>
      </c>
      <c r="M178" s="240">
        <f>G178*(1+L178/100)</f>
        <v>0</v>
      </c>
      <c r="N178" s="238">
        <v>1.64E-3</v>
      </c>
      <c r="O178" s="238">
        <f>ROUND(E178*N178,2)</f>
        <v>0</v>
      </c>
      <c r="P178" s="238">
        <v>0</v>
      </c>
      <c r="Q178" s="238">
        <f>ROUND(E178*P178,2)</f>
        <v>0</v>
      </c>
      <c r="R178" s="240" t="s">
        <v>191</v>
      </c>
      <c r="S178" s="240" t="s">
        <v>132</v>
      </c>
      <c r="T178" s="241" t="s">
        <v>132</v>
      </c>
      <c r="U178" s="224">
        <v>0.48499999999999999</v>
      </c>
      <c r="V178" s="224">
        <f>ROUND(E178*U178,2)</f>
        <v>0.49</v>
      </c>
      <c r="W178" s="224"/>
      <c r="X178" s="224" t="s">
        <v>133</v>
      </c>
      <c r="Y178" s="213"/>
      <c r="Z178" s="213"/>
      <c r="AA178" s="213"/>
      <c r="AB178" s="213"/>
      <c r="AC178" s="213"/>
      <c r="AD178" s="213"/>
      <c r="AE178" s="213"/>
      <c r="AF178" s="213"/>
      <c r="AG178" s="213" t="s">
        <v>134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7"/>
      <c r="D179" s="247"/>
      <c r="E179" s="247"/>
      <c r="F179" s="247"/>
      <c r="G179" s="247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139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ht="33.75" outlineLevel="1" x14ac:dyDescent="0.2">
      <c r="A180" s="235">
        <v>55</v>
      </c>
      <c r="B180" s="236" t="s">
        <v>299</v>
      </c>
      <c r="C180" s="252" t="s">
        <v>300</v>
      </c>
      <c r="D180" s="237" t="s">
        <v>206</v>
      </c>
      <c r="E180" s="238">
        <v>2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38">
        <v>2.7999999999999998E-4</v>
      </c>
      <c r="O180" s="238">
        <f>ROUND(E180*N180,2)</f>
        <v>0</v>
      </c>
      <c r="P180" s="238">
        <v>0</v>
      </c>
      <c r="Q180" s="238">
        <f>ROUND(E180*P180,2)</f>
        <v>0</v>
      </c>
      <c r="R180" s="240" t="s">
        <v>191</v>
      </c>
      <c r="S180" s="240" t="s">
        <v>132</v>
      </c>
      <c r="T180" s="241" t="s">
        <v>132</v>
      </c>
      <c r="U180" s="224">
        <v>0.246</v>
      </c>
      <c r="V180" s="224">
        <f>ROUND(E180*U180,2)</f>
        <v>0.49</v>
      </c>
      <c r="W180" s="224"/>
      <c r="X180" s="224" t="s">
        <v>133</v>
      </c>
      <c r="Y180" s="213"/>
      <c r="Z180" s="213"/>
      <c r="AA180" s="213"/>
      <c r="AB180" s="213"/>
      <c r="AC180" s="213"/>
      <c r="AD180" s="213"/>
      <c r="AE180" s="213"/>
      <c r="AF180" s="213"/>
      <c r="AG180" s="213" t="s">
        <v>134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20"/>
      <c r="B181" s="221"/>
      <c r="C181" s="258" t="s">
        <v>294</v>
      </c>
      <c r="D181" s="248"/>
      <c r="E181" s="248"/>
      <c r="F181" s="248"/>
      <c r="G181" s="248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159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5"/>
      <c r="D182" s="245"/>
      <c r="E182" s="245"/>
      <c r="F182" s="245"/>
      <c r="G182" s="245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139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ht="33.75" outlineLevel="1" x14ac:dyDescent="0.2">
      <c r="A183" s="235">
        <v>56</v>
      </c>
      <c r="B183" s="236" t="s">
        <v>301</v>
      </c>
      <c r="C183" s="252" t="s">
        <v>302</v>
      </c>
      <c r="D183" s="237" t="s">
        <v>206</v>
      </c>
      <c r="E183" s="238">
        <v>2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38">
        <v>3.1E-4</v>
      </c>
      <c r="O183" s="238">
        <f>ROUND(E183*N183,2)</f>
        <v>0</v>
      </c>
      <c r="P183" s="238">
        <v>0</v>
      </c>
      <c r="Q183" s="238">
        <f>ROUND(E183*P183,2)</f>
        <v>0</v>
      </c>
      <c r="R183" s="240" t="s">
        <v>191</v>
      </c>
      <c r="S183" s="240" t="s">
        <v>132</v>
      </c>
      <c r="T183" s="241" t="s">
        <v>132</v>
      </c>
      <c r="U183" s="224">
        <v>0.25</v>
      </c>
      <c r="V183" s="224">
        <f>ROUND(E183*U183,2)</f>
        <v>0.5</v>
      </c>
      <c r="W183" s="224"/>
      <c r="X183" s="224" t="s">
        <v>133</v>
      </c>
      <c r="Y183" s="213"/>
      <c r="Z183" s="213"/>
      <c r="AA183" s="213"/>
      <c r="AB183" s="213"/>
      <c r="AC183" s="213"/>
      <c r="AD183" s="213"/>
      <c r="AE183" s="213"/>
      <c r="AF183" s="213"/>
      <c r="AG183" s="213" t="s">
        <v>134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7"/>
      <c r="D184" s="247"/>
      <c r="E184" s="247"/>
      <c r="F184" s="247"/>
      <c r="G184" s="247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139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35">
        <v>57</v>
      </c>
      <c r="B185" s="236" t="s">
        <v>303</v>
      </c>
      <c r="C185" s="252" t="s">
        <v>304</v>
      </c>
      <c r="D185" s="237" t="s">
        <v>206</v>
      </c>
      <c r="E185" s="238">
        <v>1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8.0000000000000004E-4</v>
      </c>
      <c r="O185" s="238">
        <f>ROUND(E185*N185,2)</f>
        <v>0</v>
      </c>
      <c r="P185" s="238">
        <v>0</v>
      </c>
      <c r="Q185" s="238">
        <f>ROUND(E185*P185,2)</f>
        <v>0</v>
      </c>
      <c r="R185" s="240" t="s">
        <v>191</v>
      </c>
      <c r="S185" s="240" t="s">
        <v>132</v>
      </c>
      <c r="T185" s="241" t="s">
        <v>218</v>
      </c>
      <c r="U185" s="224">
        <v>0.37</v>
      </c>
      <c r="V185" s="224">
        <f>ROUND(E185*U185,2)</f>
        <v>0.37</v>
      </c>
      <c r="W185" s="224"/>
      <c r="X185" s="224" t="s">
        <v>133</v>
      </c>
      <c r="Y185" s="213"/>
      <c r="Z185" s="213"/>
      <c r="AA185" s="213"/>
      <c r="AB185" s="213"/>
      <c r="AC185" s="213"/>
      <c r="AD185" s="213"/>
      <c r="AE185" s="213"/>
      <c r="AF185" s="213"/>
      <c r="AG185" s="213" t="s">
        <v>134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7"/>
      <c r="D186" s="247"/>
      <c r="E186" s="247"/>
      <c r="F186" s="247"/>
      <c r="G186" s="247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139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35">
        <v>58</v>
      </c>
      <c r="B187" s="236" t="s">
        <v>305</v>
      </c>
      <c r="C187" s="252" t="s">
        <v>306</v>
      </c>
      <c r="D187" s="237" t="s">
        <v>282</v>
      </c>
      <c r="E187" s="238">
        <v>4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38">
        <v>1.8890000000000001E-2</v>
      </c>
      <c r="O187" s="238">
        <f>ROUND(E187*N187,2)</f>
        <v>0.08</v>
      </c>
      <c r="P187" s="238">
        <v>0</v>
      </c>
      <c r="Q187" s="238">
        <f>ROUND(E187*P187,2)</f>
        <v>0</v>
      </c>
      <c r="R187" s="240"/>
      <c r="S187" s="240" t="s">
        <v>217</v>
      </c>
      <c r="T187" s="241" t="s">
        <v>218</v>
      </c>
      <c r="U187" s="224">
        <v>0.97</v>
      </c>
      <c r="V187" s="224">
        <f>ROUND(E187*U187,2)</f>
        <v>3.88</v>
      </c>
      <c r="W187" s="224"/>
      <c r="X187" s="224" t="s">
        <v>133</v>
      </c>
      <c r="Y187" s="213"/>
      <c r="Z187" s="213"/>
      <c r="AA187" s="213"/>
      <c r="AB187" s="213"/>
      <c r="AC187" s="213"/>
      <c r="AD187" s="213"/>
      <c r="AE187" s="213"/>
      <c r="AF187" s="213"/>
      <c r="AG187" s="213" t="s">
        <v>134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8" t="s">
        <v>307</v>
      </c>
      <c r="D188" s="248"/>
      <c r="E188" s="248"/>
      <c r="F188" s="248"/>
      <c r="G188" s="248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159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5"/>
      <c r="D189" s="245"/>
      <c r="E189" s="245"/>
      <c r="F189" s="245"/>
      <c r="G189" s="245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139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35">
        <v>59</v>
      </c>
      <c r="B190" s="236" t="s">
        <v>308</v>
      </c>
      <c r="C190" s="252" t="s">
        <v>309</v>
      </c>
      <c r="D190" s="237" t="s">
        <v>282</v>
      </c>
      <c r="E190" s="238">
        <v>1</v>
      </c>
      <c r="F190" s="239"/>
      <c r="G190" s="240">
        <f>ROUND(E190*F190,2)</f>
        <v>0</v>
      </c>
      <c r="H190" s="239"/>
      <c r="I190" s="240">
        <f>ROUND(E190*H190,2)</f>
        <v>0</v>
      </c>
      <c r="J190" s="239"/>
      <c r="K190" s="240">
        <f>ROUND(E190*J190,2)</f>
        <v>0</v>
      </c>
      <c r="L190" s="240">
        <v>21</v>
      </c>
      <c r="M190" s="240">
        <f>G190*(1+L190/100)</f>
        <v>0</v>
      </c>
      <c r="N190" s="238">
        <v>2.0320000000000001E-2</v>
      </c>
      <c r="O190" s="238">
        <f>ROUND(E190*N190,2)</f>
        <v>0.02</v>
      </c>
      <c r="P190" s="238">
        <v>0</v>
      </c>
      <c r="Q190" s="238">
        <f>ROUND(E190*P190,2)</f>
        <v>0</v>
      </c>
      <c r="R190" s="240"/>
      <c r="S190" s="240" t="s">
        <v>217</v>
      </c>
      <c r="T190" s="241" t="s">
        <v>218</v>
      </c>
      <c r="U190" s="224">
        <v>0.755</v>
      </c>
      <c r="V190" s="224">
        <f>ROUND(E190*U190,2)</f>
        <v>0.76</v>
      </c>
      <c r="W190" s="224"/>
      <c r="X190" s="224" t="s">
        <v>133</v>
      </c>
      <c r="Y190" s="213"/>
      <c r="Z190" s="213"/>
      <c r="AA190" s="213"/>
      <c r="AB190" s="213"/>
      <c r="AC190" s="213"/>
      <c r="AD190" s="213"/>
      <c r="AE190" s="213"/>
      <c r="AF190" s="213"/>
      <c r="AG190" s="213" t="s">
        <v>134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7"/>
      <c r="D191" s="247"/>
      <c r="E191" s="247"/>
      <c r="F191" s="247"/>
      <c r="G191" s="247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139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35">
        <v>60</v>
      </c>
      <c r="B192" s="236" t="s">
        <v>310</v>
      </c>
      <c r="C192" s="252" t="s">
        <v>311</v>
      </c>
      <c r="D192" s="237" t="s">
        <v>216</v>
      </c>
      <c r="E192" s="238">
        <v>5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40"/>
      <c r="S192" s="240" t="s">
        <v>217</v>
      </c>
      <c r="T192" s="241" t="s">
        <v>218</v>
      </c>
      <c r="U192" s="224">
        <v>0</v>
      </c>
      <c r="V192" s="224">
        <f>ROUND(E192*U192,2)</f>
        <v>0</v>
      </c>
      <c r="W192" s="224"/>
      <c r="X192" s="224" t="s">
        <v>133</v>
      </c>
      <c r="Y192" s="213"/>
      <c r="Z192" s="213"/>
      <c r="AA192" s="213"/>
      <c r="AB192" s="213"/>
      <c r="AC192" s="213"/>
      <c r="AD192" s="213"/>
      <c r="AE192" s="213"/>
      <c r="AF192" s="213"/>
      <c r="AG192" s="213" t="s">
        <v>134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7"/>
      <c r="D193" s="247"/>
      <c r="E193" s="247"/>
      <c r="F193" s="247"/>
      <c r="G193" s="247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139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35">
        <v>61</v>
      </c>
      <c r="B194" s="236" t="s">
        <v>312</v>
      </c>
      <c r="C194" s="252" t="s">
        <v>313</v>
      </c>
      <c r="D194" s="237" t="s">
        <v>216</v>
      </c>
      <c r="E194" s="238">
        <v>2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38">
        <v>0</v>
      </c>
      <c r="O194" s="238">
        <f>ROUND(E194*N194,2)</f>
        <v>0</v>
      </c>
      <c r="P194" s="238">
        <v>0</v>
      </c>
      <c r="Q194" s="238">
        <f>ROUND(E194*P194,2)</f>
        <v>0</v>
      </c>
      <c r="R194" s="240"/>
      <c r="S194" s="240" t="s">
        <v>217</v>
      </c>
      <c r="T194" s="241" t="s">
        <v>218</v>
      </c>
      <c r="U194" s="224">
        <v>0</v>
      </c>
      <c r="V194" s="224">
        <f>ROUND(E194*U194,2)</f>
        <v>0</v>
      </c>
      <c r="W194" s="224"/>
      <c r="X194" s="224" t="s">
        <v>133</v>
      </c>
      <c r="Y194" s="213"/>
      <c r="Z194" s="213"/>
      <c r="AA194" s="213"/>
      <c r="AB194" s="213"/>
      <c r="AC194" s="213"/>
      <c r="AD194" s="213"/>
      <c r="AE194" s="213"/>
      <c r="AF194" s="213"/>
      <c r="AG194" s="213" t="s">
        <v>134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7"/>
      <c r="D195" s="247"/>
      <c r="E195" s="247"/>
      <c r="F195" s="247"/>
      <c r="G195" s="247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139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35">
        <v>62</v>
      </c>
      <c r="B196" s="236" t="s">
        <v>314</v>
      </c>
      <c r="C196" s="252" t="s">
        <v>315</v>
      </c>
      <c r="D196" s="237" t="s">
        <v>282</v>
      </c>
      <c r="E196" s="238">
        <v>1</v>
      </c>
      <c r="F196" s="239"/>
      <c r="G196" s="240">
        <f>ROUND(E196*F196,2)</f>
        <v>0</v>
      </c>
      <c r="H196" s="239"/>
      <c r="I196" s="240">
        <f>ROUND(E196*H196,2)</f>
        <v>0</v>
      </c>
      <c r="J196" s="239"/>
      <c r="K196" s="240">
        <f>ROUND(E196*J196,2)</f>
        <v>0</v>
      </c>
      <c r="L196" s="240">
        <v>21</v>
      </c>
      <c r="M196" s="240">
        <f>G196*(1+L196/100)</f>
        <v>0</v>
      </c>
      <c r="N196" s="238">
        <v>1.444E-2</v>
      </c>
      <c r="O196" s="238">
        <f>ROUND(E196*N196,2)</f>
        <v>0.01</v>
      </c>
      <c r="P196" s="238">
        <v>0</v>
      </c>
      <c r="Q196" s="238">
        <f>ROUND(E196*P196,2)</f>
        <v>0</v>
      </c>
      <c r="R196" s="240"/>
      <c r="S196" s="240" t="s">
        <v>217</v>
      </c>
      <c r="T196" s="241" t="s">
        <v>218</v>
      </c>
      <c r="U196" s="224">
        <v>1.25</v>
      </c>
      <c r="V196" s="224">
        <f>ROUND(E196*U196,2)</f>
        <v>1.25</v>
      </c>
      <c r="W196" s="224"/>
      <c r="X196" s="224" t="s">
        <v>133</v>
      </c>
      <c r="Y196" s="213"/>
      <c r="Z196" s="213"/>
      <c r="AA196" s="213"/>
      <c r="AB196" s="213"/>
      <c r="AC196" s="213"/>
      <c r="AD196" s="213"/>
      <c r="AE196" s="213"/>
      <c r="AF196" s="213"/>
      <c r="AG196" s="213" t="s">
        <v>134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8" t="s">
        <v>316</v>
      </c>
      <c r="D197" s="248"/>
      <c r="E197" s="248"/>
      <c r="F197" s="248"/>
      <c r="G197" s="248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159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5"/>
      <c r="D198" s="245"/>
      <c r="E198" s="245"/>
      <c r="F198" s="245"/>
      <c r="G198" s="245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139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35">
        <v>63</v>
      </c>
      <c r="B199" s="236" t="s">
        <v>317</v>
      </c>
      <c r="C199" s="252" t="s">
        <v>318</v>
      </c>
      <c r="D199" s="237" t="s">
        <v>216</v>
      </c>
      <c r="E199" s="238">
        <v>6</v>
      </c>
      <c r="F199" s="239"/>
      <c r="G199" s="240">
        <f>ROUND(E199*F199,2)</f>
        <v>0</v>
      </c>
      <c r="H199" s="239"/>
      <c r="I199" s="240">
        <f>ROUND(E199*H199,2)</f>
        <v>0</v>
      </c>
      <c r="J199" s="239"/>
      <c r="K199" s="240">
        <f>ROUND(E199*J199,2)</f>
        <v>0</v>
      </c>
      <c r="L199" s="240">
        <v>21</v>
      </c>
      <c r="M199" s="240">
        <f>G199*(1+L199/100)</f>
        <v>0</v>
      </c>
      <c r="N199" s="238">
        <v>2.0600000000000002E-3</v>
      </c>
      <c r="O199" s="238">
        <f>ROUND(E199*N199,2)</f>
        <v>0.01</v>
      </c>
      <c r="P199" s="238">
        <v>0</v>
      </c>
      <c r="Q199" s="238">
        <f>ROUND(E199*P199,2)</f>
        <v>0</v>
      </c>
      <c r="R199" s="240"/>
      <c r="S199" s="240" t="s">
        <v>217</v>
      </c>
      <c r="T199" s="241" t="s">
        <v>218</v>
      </c>
      <c r="U199" s="224">
        <v>0.23</v>
      </c>
      <c r="V199" s="224">
        <f>ROUND(E199*U199,2)</f>
        <v>1.38</v>
      </c>
      <c r="W199" s="224"/>
      <c r="X199" s="224" t="s">
        <v>133</v>
      </c>
      <c r="Y199" s="213"/>
      <c r="Z199" s="213"/>
      <c r="AA199" s="213"/>
      <c r="AB199" s="213"/>
      <c r="AC199" s="213"/>
      <c r="AD199" s="213"/>
      <c r="AE199" s="213"/>
      <c r="AF199" s="213"/>
      <c r="AG199" s="213" t="s">
        <v>134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7"/>
      <c r="D200" s="247"/>
      <c r="E200" s="247"/>
      <c r="F200" s="247"/>
      <c r="G200" s="247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139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35">
        <v>64</v>
      </c>
      <c r="B201" s="236" t="s">
        <v>319</v>
      </c>
      <c r="C201" s="252" t="s">
        <v>320</v>
      </c>
      <c r="D201" s="237" t="s">
        <v>216</v>
      </c>
      <c r="E201" s="238">
        <v>6</v>
      </c>
      <c r="F201" s="239"/>
      <c r="G201" s="240">
        <f>ROUND(E201*F201,2)</f>
        <v>0</v>
      </c>
      <c r="H201" s="239"/>
      <c r="I201" s="240">
        <f>ROUND(E201*H201,2)</f>
        <v>0</v>
      </c>
      <c r="J201" s="239"/>
      <c r="K201" s="240">
        <f>ROUND(E201*J201,2)</f>
        <v>0</v>
      </c>
      <c r="L201" s="240">
        <v>21</v>
      </c>
      <c r="M201" s="240">
        <f>G201*(1+L201/100)</f>
        <v>0</v>
      </c>
      <c r="N201" s="238">
        <v>2.0600000000000002E-3</v>
      </c>
      <c r="O201" s="238">
        <f>ROUND(E201*N201,2)</f>
        <v>0.01</v>
      </c>
      <c r="P201" s="238">
        <v>0</v>
      </c>
      <c r="Q201" s="238">
        <f>ROUND(E201*P201,2)</f>
        <v>0</v>
      </c>
      <c r="R201" s="240"/>
      <c r="S201" s="240" t="s">
        <v>217</v>
      </c>
      <c r="T201" s="241" t="s">
        <v>218</v>
      </c>
      <c r="U201" s="224">
        <v>0.23</v>
      </c>
      <c r="V201" s="224">
        <f>ROUND(E201*U201,2)</f>
        <v>1.38</v>
      </c>
      <c r="W201" s="224"/>
      <c r="X201" s="224" t="s">
        <v>133</v>
      </c>
      <c r="Y201" s="213"/>
      <c r="Z201" s="213"/>
      <c r="AA201" s="213"/>
      <c r="AB201" s="213"/>
      <c r="AC201" s="213"/>
      <c r="AD201" s="213"/>
      <c r="AE201" s="213"/>
      <c r="AF201" s="213"/>
      <c r="AG201" s="213" t="s">
        <v>134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7"/>
      <c r="D202" s="247"/>
      <c r="E202" s="247"/>
      <c r="F202" s="247"/>
      <c r="G202" s="247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139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35">
        <v>65</v>
      </c>
      <c r="B203" s="236" t="s">
        <v>321</v>
      </c>
      <c r="C203" s="252" t="s">
        <v>322</v>
      </c>
      <c r="D203" s="237" t="s">
        <v>216</v>
      </c>
      <c r="E203" s="238">
        <v>1</v>
      </c>
      <c r="F203" s="239"/>
      <c r="G203" s="240">
        <f>ROUND(E203*F203,2)</f>
        <v>0</v>
      </c>
      <c r="H203" s="239"/>
      <c r="I203" s="240">
        <f>ROUND(E203*H203,2)</f>
        <v>0</v>
      </c>
      <c r="J203" s="239"/>
      <c r="K203" s="240">
        <f>ROUND(E203*J203,2)</f>
        <v>0</v>
      </c>
      <c r="L203" s="240">
        <v>21</v>
      </c>
      <c r="M203" s="240">
        <f>G203*(1+L203/100)</f>
        <v>0</v>
      </c>
      <c r="N203" s="238">
        <v>1.09E-3</v>
      </c>
      <c r="O203" s="238">
        <f>ROUND(E203*N203,2)</f>
        <v>0</v>
      </c>
      <c r="P203" s="238">
        <v>0</v>
      </c>
      <c r="Q203" s="238">
        <f>ROUND(E203*P203,2)</f>
        <v>0</v>
      </c>
      <c r="R203" s="240"/>
      <c r="S203" s="240" t="s">
        <v>217</v>
      </c>
      <c r="T203" s="241" t="s">
        <v>218</v>
      </c>
      <c r="U203" s="224">
        <v>0.88</v>
      </c>
      <c r="V203" s="224">
        <f>ROUND(E203*U203,2)</f>
        <v>0.88</v>
      </c>
      <c r="W203" s="224"/>
      <c r="X203" s="224" t="s">
        <v>133</v>
      </c>
      <c r="Y203" s="213"/>
      <c r="Z203" s="213"/>
      <c r="AA203" s="213"/>
      <c r="AB203" s="213"/>
      <c r="AC203" s="213"/>
      <c r="AD203" s="213"/>
      <c r="AE203" s="213"/>
      <c r="AF203" s="213"/>
      <c r="AG203" s="213" t="s">
        <v>134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8" t="s">
        <v>323</v>
      </c>
      <c r="D204" s="248"/>
      <c r="E204" s="248"/>
      <c r="F204" s="248"/>
      <c r="G204" s="248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159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5"/>
      <c r="D205" s="245"/>
      <c r="E205" s="245"/>
      <c r="F205" s="245"/>
      <c r="G205" s="245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139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ht="22.5" outlineLevel="1" x14ac:dyDescent="0.2">
      <c r="A206" s="235">
        <v>66</v>
      </c>
      <c r="B206" s="236" t="s">
        <v>324</v>
      </c>
      <c r="C206" s="252" t="s">
        <v>325</v>
      </c>
      <c r="D206" s="237" t="s">
        <v>206</v>
      </c>
      <c r="E206" s="238">
        <v>2</v>
      </c>
      <c r="F206" s="239"/>
      <c r="G206" s="240">
        <f>ROUND(E206*F206,2)</f>
        <v>0</v>
      </c>
      <c r="H206" s="239"/>
      <c r="I206" s="240">
        <f>ROUND(E206*H206,2)</f>
        <v>0</v>
      </c>
      <c r="J206" s="239"/>
      <c r="K206" s="240">
        <f>ROUND(E206*J206,2)</f>
        <v>0</v>
      </c>
      <c r="L206" s="240">
        <v>21</v>
      </c>
      <c r="M206" s="240">
        <f>G206*(1+L206/100)</f>
        <v>0</v>
      </c>
      <c r="N206" s="238">
        <v>1.64E-3</v>
      </c>
      <c r="O206" s="238">
        <f>ROUND(E206*N206,2)</f>
        <v>0</v>
      </c>
      <c r="P206" s="238">
        <v>0</v>
      </c>
      <c r="Q206" s="238">
        <f>ROUND(E206*P206,2)</f>
        <v>0</v>
      </c>
      <c r="R206" s="240"/>
      <c r="S206" s="240" t="s">
        <v>217</v>
      </c>
      <c r="T206" s="241" t="s">
        <v>132</v>
      </c>
      <c r="U206" s="224">
        <v>0.49</v>
      </c>
      <c r="V206" s="224">
        <f>ROUND(E206*U206,2)</f>
        <v>0.98</v>
      </c>
      <c r="W206" s="224"/>
      <c r="X206" s="224" t="s">
        <v>133</v>
      </c>
      <c r="Y206" s="213"/>
      <c r="Z206" s="213"/>
      <c r="AA206" s="213"/>
      <c r="AB206" s="213"/>
      <c r="AC206" s="213"/>
      <c r="AD206" s="213"/>
      <c r="AE206" s="213"/>
      <c r="AF206" s="213"/>
      <c r="AG206" s="213" t="s">
        <v>134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20"/>
      <c r="B207" s="221"/>
      <c r="C207" s="257"/>
      <c r="D207" s="247"/>
      <c r="E207" s="247"/>
      <c r="F207" s="247"/>
      <c r="G207" s="247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139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35">
        <v>67</v>
      </c>
      <c r="B208" s="236" t="s">
        <v>326</v>
      </c>
      <c r="C208" s="252" t="s">
        <v>327</v>
      </c>
      <c r="D208" s="237" t="s">
        <v>206</v>
      </c>
      <c r="E208" s="238">
        <v>1</v>
      </c>
      <c r="F208" s="239"/>
      <c r="G208" s="240">
        <f>ROUND(E208*F208,2)</f>
        <v>0</v>
      </c>
      <c r="H208" s="239"/>
      <c r="I208" s="240">
        <f>ROUND(E208*H208,2)</f>
        <v>0</v>
      </c>
      <c r="J208" s="239"/>
      <c r="K208" s="240">
        <f>ROUND(E208*J208,2)</f>
        <v>0</v>
      </c>
      <c r="L208" s="240">
        <v>21</v>
      </c>
      <c r="M208" s="240">
        <f>G208*(1+L208/100)</f>
        <v>0</v>
      </c>
      <c r="N208" s="238">
        <v>1.5200000000000001E-3</v>
      </c>
      <c r="O208" s="238">
        <f>ROUND(E208*N208,2)</f>
        <v>0</v>
      </c>
      <c r="P208" s="238">
        <v>0</v>
      </c>
      <c r="Q208" s="238">
        <f>ROUND(E208*P208,2)</f>
        <v>0</v>
      </c>
      <c r="R208" s="240"/>
      <c r="S208" s="240" t="s">
        <v>217</v>
      </c>
      <c r="T208" s="241" t="s">
        <v>218</v>
      </c>
      <c r="U208" s="224">
        <v>0.58699999999999997</v>
      </c>
      <c r="V208" s="224">
        <f>ROUND(E208*U208,2)</f>
        <v>0.59</v>
      </c>
      <c r="W208" s="224"/>
      <c r="X208" s="224" t="s">
        <v>133</v>
      </c>
      <c r="Y208" s="213"/>
      <c r="Z208" s="213"/>
      <c r="AA208" s="213"/>
      <c r="AB208" s="213"/>
      <c r="AC208" s="213"/>
      <c r="AD208" s="213"/>
      <c r="AE208" s="213"/>
      <c r="AF208" s="213"/>
      <c r="AG208" s="213" t="s">
        <v>134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7"/>
      <c r="D209" s="247"/>
      <c r="E209" s="247"/>
      <c r="F209" s="247"/>
      <c r="G209" s="247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139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35">
        <v>68</v>
      </c>
      <c r="B210" s="236" t="s">
        <v>328</v>
      </c>
      <c r="C210" s="252" t="s">
        <v>329</v>
      </c>
      <c r="D210" s="237" t="s">
        <v>206</v>
      </c>
      <c r="E210" s="238">
        <v>6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40"/>
      <c r="S210" s="240" t="s">
        <v>217</v>
      </c>
      <c r="T210" s="241" t="s">
        <v>218</v>
      </c>
      <c r="U210" s="224">
        <v>0.25</v>
      </c>
      <c r="V210" s="224">
        <f>ROUND(E210*U210,2)</f>
        <v>1.5</v>
      </c>
      <c r="W210" s="224"/>
      <c r="X210" s="224" t="s">
        <v>133</v>
      </c>
      <c r="Y210" s="213"/>
      <c r="Z210" s="213"/>
      <c r="AA210" s="213"/>
      <c r="AB210" s="213"/>
      <c r="AC210" s="213"/>
      <c r="AD210" s="213"/>
      <c r="AE210" s="213"/>
      <c r="AF210" s="213"/>
      <c r="AG210" s="213" t="s">
        <v>134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7"/>
      <c r="D211" s="247"/>
      <c r="E211" s="247"/>
      <c r="F211" s="247"/>
      <c r="G211" s="247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139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>
        <v>69</v>
      </c>
      <c r="B212" s="221" t="s">
        <v>330</v>
      </c>
      <c r="C212" s="259" t="s">
        <v>331</v>
      </c>
      <c r="D212" s="222" t="s">
        <v>0</v>
      </c>
      <c r="E212" s="244"/>
      <c r="F212" s="225"/>
      <c r="G212" s="224">
        <f>ROUND(E212*F212,2)</f>
        <v>0</v>
      </c>
      <c r="H212" s="225"/>
      <c r="I212" s="224">
        <f>ROUND(E212*H212,2)</f>
        <v>0</v>
      </c>
      <c r="J212" s="225"/>
      <c r="K212" s="224">
        <f>ROUND(E212*J212,2)</f>
        <v>0</v>
      </c>
      <c r="L212" s="224">
        <v>21</v>
      </c>
      <c r="M212" s="224">
        <f>G212*(1+L212/100)</f>
        <v>0</v>
      </c>
      <c r="N212" s="223">
        <v>0</v>
      </c>
      <c r="O212" s="223">
        <f>ROUND(E212*N212,2)</f>
        <v>0</v>
      </c>
      <c r="P212" s="223">
        <v>0</v>
      </c>
      <c r="Q212" s="223">
        <f>ROUND(E212*P212,2)</f>
        <v>0</v>
      </c>
      <c r="R212" s="224" t="s">
        <v>191</v>
      </c>
      <c r="S212" s="224" t="s">
        <v>132</v>
      </c>
      <c r="T212" s="224" t="s">
        <v>132</v>
      </c>
      <c r="U212" s="224">
        <v>0</v>
      </c>
      <c r="V212" s="224">
        <f>ROUND(E212*U212,2)</f>
        <v>0</v>
      </c>
      <c r="W212" s="224"/>
      <c r="X212" s="224" t="s">
        <v>221</v>
      </c>
      <c r="Y212" s="213"/>
      <c r="Z212" s="213"/>
      <c r="AA212" s="213"/>
      <c r="AB212" s="213"/>
      <c r="AC212" s="213"/>
      <c r="AD212" s="213"/>
      <c r="AE212" s="213"/>
      <c r="AF212" s="213"/>
      <c r="AG212" s="213" t="s">
        <v>222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60" t="s">
        <v>279</v>
      </c>
      <c r="D213" s="249"/>
      <c r="E213" s="249"/>
      <c r="F213" s="249"/>
      <c r="G213" s="249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136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5"/>
      <c r="D214" s="245"/>
      <c r="E214" s="245"/>
      <c r="F214" s="245"/>
      <c r="G214" s="245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139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x14ac:dyDescent="0.2">
      <c r="A215" s="229" t="s">
        <v>126</v>
      </c>
      <c r="B215" s="230" t="s">
        <v>89</v>
      </c>
      <c r="C215" s="251" t="s">
        <v>90</v>
      </c>
      <c r="D215" s="231"/>
      <c r="E215" s="232"/>
      <c r="F215" s="233"/>
      <c r="G215" s="233">
        <f>SUMIF(AG216:AG224,"&lt;&gt;NOR",G216:G224)</f>
        <v>0</v>
      </c>
      <c r="H215" s="233"/>
      <c r="I215" s="233">
        <f>SUM(I216:I224)</f>
        <v>0</v>
      </c>
      <c r="J215" s="233"/>
      <c r="K215" s="233">
        <f>SUM(K216:K224)</f>
        <v>0</v>
      </c>
      <c r="L215" s="233"/>
      <c r="M215" s="233">
        <f>SUM(M216:M224)</f>
        <v>0</v>
      </c>
      <c r="N215" s="232"/>
      <c r="O215" s="232">
        <f>SUM(O216:O224)</f>
        <v>0.11000000000000001</v>
      </c>
      <c r="P215" s="232"/>
      <c r="Q215" s="232">
        <f>SUM(Q216:Q224)</f>
        <v>0</v>
      </c>
      <c r="R215" s="233"/>
      <c r="S215" s="233"/>
      <c r="T215" s="234"/>
      <c r="U215" s="228"/>
      <c r="V215" s="228">
        <f>SUM(V216:V224)</f>
        <v>11.4</v>
      </c>
      <c r="W215" s="228"/>
      <c r="X215" s="228"/>
      <c r="AG215" t="s">
        <v>127</v>
      </c>
    </row>
    <row r="216" spans="1:60" ht="45" outlineLevel="1" x14ac:dyDescent="0.2">
      <c r="A216" s="235">
        <v>70</v>
      </c>
      <c r="B216" s="236" t="s">
        <v>332</v>
      </c>
      <c r="C216" s="252" t="s">
        <v>333</v>
      </c>
      <c r="D216" s="237" t="s">
        <v>282</v>
      </c>
      <c r="E216" s="238">
        <v>1</v>
      </c>
      <c r="F216" s="239"/>
      <c r="G216" s="240">
        <f>ROUND(E216*F216,2)</f>
        <v>0</v>
      </c>
      <c r="H216" s="239"/>
      <c r="I216" s="240">
        <f>ROUND(E216*H216,2)</f>
        <v>0</v>
      </c>
      <c r="J216" s="239"/>
      <c r="K216" s="240">
        <f>ROUND(E216*J216,2)</f>
        <v>0</v>
      </c>
      <c r="L216" s="240">
        <v>21</v>
      </c>
      <c r="M216" s="240">
        <f>G216*(1+L216/100)</f>
        <v>0</v>
      </c>
      <c r="N216" s="238">
        <v>1.7999999999999999E-2</v>
      </c>
      <c r="O216" s="238">
        <f>ROUND(E216*N216,2)</f>
        <v>0.02</v>
      </c>
      <c r="P216" s="238">
        <v>0</v>
      </c>
      <c r="Q216" s="238">
        <f>ROUND(E216*P216,2)</f>
        <v>0</v>
      </c>
      <c r="R216" s="240" t="s">
        <v>191</v>
      </c>
      <c r="S216" s="240" t="s">
        <v>132</v>
      </c>
      <c r="T216" s="241" t="s">
        <v>132</v>
      </c>
      <c r="U216" s="224">
        <v>1.9</v>
      </c>
      <c r="V216" s="224">
        <f>ROUND(E216*U216,2)</f>
        <v>1.9</v>
      </c>
      <c r="W216" s="224"/>
      <c r="X216" s="224" t="s">
        <v>133</v>
      </c>
      <c r="Y216" s="213"/>
      <c r="Z216" s="213"/>
      <c r="AA216" s="213"/>
      <c r="AB216" s="213"/>
      <c r="AC216" s="213"/>
      <c r="AD216" s="213"/>
      <c r="AE216" s="213"/>
      <c r="AF216" s="213"/>
      <c r="AG216" s="213" t="s">
        <v>134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8" t="s">
        <v>334</v>
      </c>
      <c r="D217" s="248"/>
      <c r="E217" s="248"/>
      <c r="F217" s="248"/>
      <c r="G217" s="248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159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5"/>
      <c r="D218" s="245"/>
      <c r="E218" s="245"/>
      <c r="F218" s="245"/>
      <c r="G218" s="245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139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35">
        <v>71</v>
      </c>
      <c r="B219" s="236" t="s">
        <v>335</v>
      </c>
      <c r="C219" s="252" t="s">
        <v>336</v>
      </c>
      <c r="D219" s="237" t="s">
        <v>282</v>
      </c>
      <c r="E219" s="238">
        <v>4</v>
      </c>
      <c r="F219" s="239"/>
      <c r="G219" s="240">
        <f>ROUND(E219*F219,2)</f>
        <v>0</v>
      </c>
      <c r="H219" s="239"/>
      <c r="I219" s="240">
        <f>ROUND(E219*H219,2)</f>
        <v>0</v>
      </c>
      <c r="J219" s="239"/>
      <c r="K219" s="240">
        <f>ROUND(E219*J219,2)</f>
        <v>0</v>
      </c>
      <c r="L219" s="240">
        <v>21</v>
      </c>
      <c r="M219" s="240">
        <f>G219*(1+L219/100)</f>
        <v>0</v>
      </c>
      <c r="N219" s="238">
        <v>1.7999999999999999E-2</v>
      </c>
      <c r="O219" s="238">
        <f>ROUND(E219*N219,2)</f>
        <v>7.0000000000000007E-2</v>
      </c>
      <c r="P219" s="238">
        <v>0</v>
      </c>
      <c r="Q219" s="238">
        <f>ROUND(E219*P219,2)</f>
        <v>0</v>
      </c>
      <c r="R219" s="240"/>
      <c r="S219" s="240" t="s">
        <v>217</v>
      </c>
      <c r="T219" s="241" t="s">
        <v>218</v>
      </c>
      <c r="U219" s="224">
        <v>1.9</v>
      </c>
      <c r="V219" s="224">
        <f>ROUND(E219*U219,2)</f>
        <v>7.6</v>
      </c>
      <c r="W219" s="224"/>
      <c r="X219" s="224" t="s">
        <v>133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134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8" t="s">
        <v>334</v>
      </c>
      <c r="D220" s="248"/>
      <c r="E220" s="248"/>
      <c r="F220" s="248"/>
      <c r="G220" s="248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159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5"/>
      <c r="D221" s="245"/>
      <c r="E221" s="245"/>
      <c r="F221" s="245"/>
      <c r="G221" s="245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139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35">
        <v>72</v>
      </c>
      <c r="B222" s="236" t="s">
        <v>337</v>
      </c>
      <c r="C222" s="252" t="s">
        <v>338</v>
      </c>
      <c r="D222" s="237" t="s">
        <v>282</v>
      </c>
      <c r="E222" s="238">
        <v>1</v>
      </c>
      <c r="F222" s="239"/>
      <c r="G222" s="240">
        <f>ROUND(E222*F222,2)</f>
        <v>0</v>
      </c>
      <c r="H222" s="239"/>
      <c r="I222" s="240">
        <f>ROUND(E222*H222,2)</f>
        <v>0</v>
      </c>
      <c r="J222" s="239"/>
      <c r="K222" s="240">
        <f>ROUND(E222*J222,2)</f>
        <v>0</v>
      </c>
      <c r="L222" s="240">
        <v>21</v>
      </c>
      <c r="M222" s="240">
        <f>G222*(1+L222/100)</f>
        <v>0</v>
      </c>
      <c r="N222" s="238">
        <v>1.7999999999999999E-2</v>
      </c>
      <c r="O222" s="238">
        <f>ROUND(E222*N222,2)</f>
        <v>0.02</v>
      </c>
      <c r="P222" s="238">
        <v>0</v>
      </c>
      <c r="Q222" s="238">
        <f>ROUND(E222*P222,2)</f>
        <v>0</v>
      </c>
      <c r="R222" s="240"/>
      <c r="S222" s="240" t="s">
        <v>217</v>
      </c>
      <c r="T222" s="241" t="s">
        <v>218</v>
      </c>
      <c r="U222" s="224">
        <v>1.9</v>
      </c>
      <c r="V222" s="224">
        <f>ROUND(E222*U222,2)</f>
        <v>1.9</v>
      </c>
      <c r="W222" s="224"/>
      <c r="X222" s="224" t="s">
        <v>133</v>
      </c>
      <c r="Y222" s="213"/>
      <c r="Z222" s="213"/>
      <c r="AA222" s="213"/>
      <c r="AB222" s="213"/>
      <c r="AC222" s="213"/>
      <c r="AD222" s="213"/>
      <c r="AE222" s="213"/>
      <c r="AF222" s="213"/>
      <c r="AG222" s="213" t="s">
        <v>134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8" t="s">
        <v>334</v>
      </c>
      <c r="D223" s="248"/>
      <c r="E223" s="248"/>
      <c r="F223" s="248"/>
      <c r="G223" s="248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159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5"/>
      <c r="D224" s="245"/>
      <c r="E224" s="245"/>
      <c r="F224" s="245"/>
      <c r="G224" s="245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139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x14ac:dyDescent="0.2">
      <c r="A225" s="229" t="s">
        <v>126</v>
      </c>
      <c r="B225" s="230" t="s">
        <v>91</v>
      </c>
      <c r="C225" s="251" t="s">
        <v>92</v>
      </c>
      <c r="D225" s="231"/>
      <c r="E225" s="232"/>
      <c r="F225" s="233"/>
      <c r="G225" s="233">
        <f>SUMIF(AG226:AG227,"&lt;&gt;NOR",G226:G227)</f>
        <v>0</v>
      </c>
      <c r="H225" s="233"/>
      <c r="I225" s="233">
        <f>SUM(I226:I227)</f>
        <v>0</v>
      </c>
      <c r="J225" s="233"/>
      <c r="K225" s="233">
        <f>SUM(K226:K227)</f>
        <v>0</v>
      </c>
      <c r="L225" s="233"/>
      <c r="M225" s="233">
        <f>SUM(M226:M227)</f>
        <v>0</v>
      </c>
      <c r="N225" s="232"/>
      <c r="O225" s="232">
        <f>SUM(O226:O227)</f>
        <v>0</v>
      </c>
      <c r="P225" s="232"/>
      <c r="Q225" s="232">
        <f>SUM(Q226:Q227)</f>
        <v>0</v>
      </c>
      <c r="R225" s="233"/>
      <c r="S225" s="233"/>
      <c r="T225" s="234"/>
      <c r="U225" s="228"/>
      <c r="V225" s="228">
        <f>SUM(V226:V227)</f>
        <v>0.38</v>
      </c>
      <c r="W225" s="228"/>
      <c r="X225" s="228"/>
      <c r="AG225" t="s">
        <v>127</v>
      </c>
    </row>
    <row r="226" spans="1:60" ht="22.5" outlineLevel="1" x14ac:dyDescent="0.2">
      <c r="A226" s="235">
        <v>73</v>
      </c>
      <c r="B226" s="236" t="s">
        <v>339</v>
      </c>
      <c r="C226" s="252" t="s">
        <v>340</v>
      </c>
      <c r="D226" s="237" t="s">
        <v>206</v>
      </c>
      <c r="E226" s="238">
        <v>1</v>
      </c>
      <c r="F226" s="239"/>
      <c r="G226" s="240">
        <f>ROUND(E226*F226,2)</f>
        <v>0</v>
      </c>
      <c r="H226" s="239"/>
      <c r="I226" s="240">
        <f>ROUND(E226*H226,2)</f>
        <v>0</v>
      </c>
      <c r="J226" s="239"/>
      <c r="K226" s="240">
        <f>ROUND(E226*J226,2)</f>
        <v>0</v>
      </c>
      <c r="L226" s="240">
        <v>21</v>
      </c>
      <c r="M226" s="240">
        <f>G226*(1+L226/100)</f>
        <v>0</v>
      </c>
      <c r="N226" s="238">
        <v>7.2999999999999996E-4</v>
      </c>
      <c r="O226" s="238">
        <f>ROUND(E226*N226,2)</f>
        <v>0</v>
      </c>
      <c r="P226" s="238">
        <v>0</v>
      </c>
      <c r="Q226" s="238">
        <f>ROUND(E226*P226,2)</f>
        <v>0</v>
      </c>
      <c r="R226" s="240" t="s">
        <v>341</v>
      </c>
      <c r="S226" s="240" t="s">
        <v>132</v>
      </c>
      <c r="T226" s="241" t="s">
        <v>132</v>
      </c>
      <c r="U226" s="224">
        <v>0.38100000000000001</v>
      </c>
      <c r="V226" s="224">
        <f>ROUND(E226*U226,2)</f>
        <v>0.38</v>
      </c>
      <c r="W226" s="224"/>
      <c r="X226" s="224" t="s">
        <v>133</v>
      </c>
      <c r="Y226" s="213"/>
      <c r="Z226" s="213"/>
      <c r="AA226" s="213"/>
      <c r="AB226" s="213"/>
      <c r="AC226" s="213"/>
      <c r="AD226" s="213"/>
      <c r="AE226" s="213"/>
      <c r="AF226" s="213"/>
      <c r="AG226" s="213" t="s">
        <v>134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7"/>
      <c r="D227" s="247"/>
      <c r="E227" s="247"/>
      <c r="F227" s="247"/>
      <c r="G227" s="247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139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x14ac:dyDescent="0.2">
      <c r="A228" s="229" t="s">
        <v>126</v>
      </c>
      <c r="B228" s="230" t="s">
        <v>93</v>
      </c>
      <c r="C228" s="251" t="s">
        <v>94</v>
      </c>
      <c r="D228" s="231"/>
      <c r="E228" s="232"/>
      <c r="F228" s="233"/>
      <c r="G228" s="233">
        <f>SUMIF(AG229:AG239,"&lt;&gt;NOR",G229:G239)</f>
        <v>0</v>
      </c>
      <c r="H228" s="233"/>
      <c r="I228" s="233">
        <f>SUM(I229:I239)</f>
        <v>0</v>
      </c>
      <c r="J228" s="233"/>
      <c r="K228" s="233">
        <f>SUM(K229:K239)</f>
        <v>0</v>
      </c>
      <c r="L228" s="233"/>
      <c r="M228" s="233">
        <f>SUM(M229:M239)</f>
        <v>0</v>
      </c>
      <c r="N228" s="232"/>
      <c r="O228" s="232">
        <f>SUM(O229:O239)</f>
        <v>0</v>
      </c>
      <c r="P228" s="232"/>
      <c r="Q228" s="232">
        <f>SUM(Q229:Q239)</f>
        <v>0</v>
      </c>
      <c r="R228" s="233"/>
      <c r="S228" s="233"/>
      <c r="T228" s="234"/>
      <c r="U228" s="228"/>
      <c r="V228" s="228">
        <f>SUM(V229:V239)</f>
        <v>32</v>
      </c>
      <c r="W228" s="228"/>
      <c r="X228" s="228"/>
      <c r="AG228" t="s">
        <v>127</v>
      </c>
    </row>
    <row r="229" spans="1:60" outlineLevel="1" x14ac:dyDescent="0.2">
      <c r="A229" s="235">
        <v>74</v>
      </c>
      <c r="B229" s="236" t="s">
        <v>342</v>
      </c>
      <c r="C229" s="252" t="s">
        <v>343</v>
      </c>
      <c r="D229" s="237" t="s">
        <v>344</v>
      </c>
      <c r="E229" s="238">
        <v>15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38">
        <v>0</v>
      </c>
      <c r="O229" s="238">
        <f>ROUND(E229*N229,2)</f>
        <v>0</v>
      </c>
      <c r="P229" s="238">
        <v>0</v>
      </c>
      <c r="Q229" s="238">
        <f>ROUND(E229*P229,2)</f>
        <v>0</v>
      </c>
      <c r="R229" s="240"/>
      <c r="S229" s="240" t="s">
        <v>217</v>
      </c>
      <c r="T229" s="241" t="s">
        <v>218</v>
      </c>
      <c r="U229" s="224">
        <v>0</v>
      </c>
      <c r="V229" s="224">
        <f>ROUND(E229*U229,2)</f>
        <v>0</v>
      </c>
      <c r="W229" s="224"/>
      <c r="X229" s="224" t="s">
        <v>133</v>
      </c>
      <c r="Y229" s="213"/>
      <c r="Z229" s="213"/>
      <c r="AA229" s="213"/>
      <c r="AB229" s="213"/>
      <c r="AC229" s="213"/>
      <c r="AD229" s="213"/>
      <c r="AE229" s="213"/>
      <c r="AF229" s="213"/>
      <c r="AG229" s="213" t="s">
        <v>134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7"/>
      <c r="D230" s="247"/>
      <c r="E230" s="247"/>
      <c r="F230" s="247"/>
      <c r="G230" s="247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139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35">
        <v>75</v>
      </c>
      <c r="B231" s="236" t="s">
        <v>345</v>
      </c>
      <c r="C231" s="252" t="s">
        <v>346</v>
      </c>
      <c r="D231" s="237" t="s">
        <v>216</v>
      </c>
      <c r="E231" s="238">
        <v>1</v>
      </c>
      <c r="F231" s="239"/>
      <c r="G231" s="240">
        <f>ROUND(E231*F231,2)</f>
        <v>0</v>
      </c>
      <c r="H231" s="239"/>
      <c r="I231" s="240">
        <f>ROUND(E231*H231,2)</f>
        <v>0</v>
      </c>
      <c r="J231" s="239"/>
      <c r="K231" s="240">
        <f>ROUND(E231*J231,2)</f>
        <v>0</v>
      </c>
      <c r="L231" s="240">
        <v>21</v>
      </c>
      <c r="M231" s="240">
        <f>G231*(1+L231/100)</f>
        <v>0</v>
      </c>
      <c r="N231" s="238">
        <v>0</v>
      </c>
      <c r="O231" s="238">
        <f>ROUND(E231*N231,2)</f>
        <v>0</v>
      </c>
      <c r="P231" s="238">
        <v>0</v>
      </c>
      <c r="Q231" s="238">
        <f>ROUND(E231*P231,2)</f>
        <v>0</v>
      </c>
      <c r="R231" s="240"/>
      <c r="S231" s="240" t="s">
        <v>217</v>
      </c>
      <c r="T231" s="241" t="s">
        <v>218</v>
      </c>
      <c r="U231" s="224">
        <v>0</v>
      </c>
      <c r="V231" s="224">
        <f>ROUND(E231*U231,2)</f>
        <v>0</v>
      </c>
      <c r="W231" s="224"/>
      <c r="X231" s="224" t="s">
        <v>133</v>
      </c>
      <c r="Y231" s="213"/>
      <c r="Z231" s="213"/>
      <c r="AA231" s="213"/>
      <c r="AB231" s="213"/>
      <c r="AC231" s="213"/>
      <c r="AD231" s="213"/>
      <c r="AE231" s="213"/>
      <c r="AF231" s="213"/>
      <c r="AG231" s="213" t="s">
        <v>134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7"/>
      <c r="D232" s="247"/>
      <c r="E232" s="247"/>
      <c r="F232" s="247"/>
      <c r="G232" s="247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139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35">
        <v>76</v>
      </c>
      <c r="B233" s="236" t="s">
        <v>347</v>
      </c>
      <c r="C233" s="252" t="s">
        <v>348</v>
      </c>
      <c r="D233" s="237" t="s">
        <v>216</v>
      </c>
      <c r="E233" s="238">
        <v>10</v>
      </c>
      <c r="F233" s="239"/>
      <c r="G233" s="240">
        <f>ROUND(E233*F233,2)</f>
        <v>0</v>
      </c>
      <c r="H233" s="239"/>
      <c r="I233" s="240">
        <f>ROUND(E233*H233,2)</f>
        <v>0</v>
      </c>
      <c r="J233" s="239"/>
      <c r="K233" s="240">
        <f>ROUND(E233*J233,2)</f>
        <v>0</v>
      </c>
      <c r="L233" s="240">
        <v>21</v>
      </c>
      <c r="M233" s="240">
        <f>G233*(1+L233/100)</f>
        <v>0</v>
      </c>
      <c r="N233" s="238">
        <v>0</v>
      </c>
      <c r="O233" s="238">
        <f>ROUND(E233*N233,2)</f>
        <v>0</v>
      </c>
      <c r="P233" s="238">
        <v>0</v>
      </c>
      <c r="Q233" s="238">
        <f>ROUND(E233*P233,2)</f>
        <v>0</v>
      </c>
      <c r="R233" s="240"/>
      <c r="S233" s="240" t="s">
        <v>217</v>
      </c>
      <c r="T233" s="241" t="s">
        <v>218</v>
      </c>
      <c r="U233" s="224">
        <v>0</v>
      </c>
      <c r="V233" s="224">
        <f>ROUND(E233*U233,2)</f>
        <v>0</v>
      </c>
      <c r="W233" s="224"/>
      <c r="X233" s="224" t="s">
        <v>133</v>
      </c>
      <c r="Y233" s="213"/>
      <c r="Z233" s="213"/>
      <c r="AA233" s="213"/>
      <c r="AB233" s="213"/>
      <c r="AC233" s="213"/>
      <c r="AD233" s="213"/>
      <c r="AE233" s="213"/>
      <c r="AF233" s="213"/>
      <c r="AG233" s="213" t="s">
        <v>134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7"/>
      <c r="D234" s="247"/>
      <c r="E234" s="247"/>
      <c r="F234" s="247"/>
      <c r="G234" s="247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139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35">
        <v>77</v>
      </c>
      <c r="B235" s="236" t="s">
        <v>349</v>
      </c>
      <c r="C235" s="252" t="s">
        <v>350</v>
      </c>
      <c r="D235" s="237" t="s">
        <v>351</v>
      </c>
      <c r="E235" s="238">
        <v>32</v>
      </c>
      <c r="F235" s="239"/>
      <c r="G235" s="240">
        <f>ROUND(E235*F235,2)</f>
        <v>0</v>
      </c>
      <c r="H235" s="239"/>
      <c r="I235" s="240">
        <f>ROUND(E235*H235,2)</f>
        <v>0</v>
      </c>
      <c r="J235" s="239"/>
      <c r="K235" s="240">
        <f>ROUND(E235*J235,2)</f>
        <v>0</v>
      </c>
      <c r="L235" s="240">
        <v>21</v>
      </c>
      <c r="M235" s="240">
        <f>G235*(1+L235/100)</f>
        <v>0</v>
      </c>
      <c r="N235" s="238">
        <v>0</v>
      </c>
      <c r="O235" s="238">
        <f>ROUND(E235*N235,2)</f>
        <v>0</v>
      </c>
      <c r="P235" s="238">
        <v>0</v>
      </c>
      <c r="Q235" s="238">
        <f>ROUND(E235*P235,2)</f>
        <v>0</v>
      </c>
      <c r="R235" s="240" t="s">
        <v>352</v>
      </c>
      <c r="S235" s="240" t="s">
        <v>132</v>
      </c>
      <c r="T235" s="241" t="s">
        <v>132</v>
      </c>
      <c r="U235" s="224">
        <v>1</v>
      </c>
      <c r="V235" s="224">
        <f>ROUND(E235*U235,2)</f>
        <v>32</v>
      </c>
      <c r="W235" s="224"/>
      <c r="X235" s="224" t="s">
        <v>353</v>
      </c>
      <c r="Y235" s="213"/>
      <c r="Z235" s="213"/>
      <c r="AA235" s="213"/>
      <c r="AB235" s="213"/>
      <c r="AC235" s="213"/>
      <c r="AD235" s="213"/>
      <c r="AE235" s="213"/>
      <c r="AF235" s="213"/>
      <c r="AG235" s="213" t="s">
        <v>354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ht="22.5" outlineLevel="1" x14ac:dyDescent="0.2">
      <c r="A236" s="220"/>
      <c r="B236" s="221"/>
      <c r="C236" s="254" t="s">
        <v>355</v>
      </c>
      <c r="D236" s="226"/>
      <c r="E236" s="227">
        <v>16</v>
      </c>
      <c r="F236" s="224"/>
      <c r="G236" s="224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138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ht="22.5" outlineLevel="1" x14ac:dyDescent="0.2">
      <c r="A237" s="220"/>
      <c r="B237" s="221"/>
      <c r="C237" s="254" t="s">
        <v>356</v>
      </c>
      <c r="D237" s="226"/>
      <c r="E237" s="227">
        <v>6</v>
      </c>
      <c r="F237" s="224"/>
      <c r="G237" s="224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138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ht="22.5" outlineLevel="1" x14ac:dyDescent="0.2">
      <c r="A238" s="220"/>
      <c r="B238" s="221"/>
      <c r="C238" s="254" t="s">
        <v>357</v>
      </c>
      <c r="D238" s="226"/>
      <c r="E238" s="227">
        <v>10</v>
      </c>
      <c r="F238" s="224"/>
      <c r="G238" s="224"/>
      <c r="H238" s="224"/>
      <c r="I238" s="224"/>
      <c r="J238" s="224"/>
      <c r="K238" s="224"/>
      <c r="L238" s="224"/>
      <c r="M238" s="224"/>
      <c r="N238" s="223"/>
      <c r="O238" s="223"/>
      <c r="P238" s="223"/>
      <c r="Q238" s="223"/>
      <c r="R238" s="224"/>
      <c r="S238" s="224"/>
      <c r="T238" s="224"/>
      <c r="U238" s="224"/>
      <c r="V238" s="224"/>
      <c r="W238" s="224"/>
      <c r="X238" s="224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138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5"/>
      <c r="D239" s="245"/>
      <c r="E239" s="245"/>
      <c r="F239" s="245"/>
      <c r="G239" s="245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139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x14ac:dyDescent="0.2">
      <c r="A240" s="229" t="s">
        <v>126</v>
      </c>
      <c r="B240" s="230" t="s">
        <v>95</v>
      </c>
      <c r="C240" s="251" t="s">
        <v>96</v>
      </c>
      <c r="D240" s="231"/>
      <c r="E240" s="232"/>
      <c r="F240" s="233"/>
      <c r="G240" s="233">
        <f>SUMIF(AG241:AG256,"&lt;&gt;NOR",G241:G256)</f>
        <v>0</v>
      </c>
      <c r="H240" s="233"/>
      <c r="I240" s="233">
        <f>SUM(I241:I256)</f>
        <v>0</v>
      </c>
      <c r="J240" s="233"/>
      <c r="K240" s="233">
        <f>SUM(K241:K256)</f>
        <v>0</v>
      </c>
      <c r="L240" s="233"/>
      <c r="M240" s="233">
        <f>SUM(M241:M256)</f>
        <v>0</v>
      </c>
      <c r="N240" s="232"/>
      <c r="O240" s="232">
        <f>SUM(O241:O256)</f>
        <v>0</v>
      </c>
      <c r="P240" s="232"/>
      <c r="Q240" s="232">
        <f>SUM(Q241:Q256)</f>
        <v>0</v>
      </c>
      <c r="R240" s="233"/>
      <c r="S240" s="233"/>
      <c r="T240" s="234"/>
      <c r="U240" s="228"/>
      <c r="V240" s="228">
        <f>SUM(V241:V256)</f>
        <v>7.51</v>
      </c>
      <c r="W240" s="228"/>
      <c r="X240" s="228"/>
      <c r="AG240" t="s">
        <v>127</v>
      </c>
    </row>
    <row r="241" spans="1:60" outlineLevel="1" x14ac:dyDescent="0.2">
      <c r="A241" s="235">
        <v>78</v>
      </c>
      <c r="B241" s="236" t="s">
        <v>358</v>
      </c>
      <c r="C241" s="252" t="s">
        <v>359</v>
      </c>
      <c r="D241" s="237" t="s">
        <v>164</v>
      </c>
      <c r="E241" s="238">
        <v>34.6</v>
      </c>
      <c r="F241" s="239"/>
      <c r="G241" s="240">
        <f>ROUND(E241*F241,2)</f>
        <v>0</v>
      </c>
      <c r="H241" s="239"/>
      <c r="I241" s="240">
        <f>ROUND(E241*H241,2)</f>
        <v>0</v>
      </c>
      <c r="J241" s="239"/>
      <c r="K241" s="240">
        <f>ROUND(E241*J241,2)</f>
        <v>0</v>
      </c>
      <c r="L241" s="240">
        <v>21</v>
      </c>
      <c r="M241" s="240">
        <f>G241*(1+L241/100)</f>
        <v>0</v>
      </c>
      <c r="N241" s="238">
        <v>0</v>
      </c>
      <c r="O241" s="238">
        <f>ROUND(E241*N241,2)</f>
        <v>0</v>
      </c>
      <c r="P241" s="238">
        <v>0</v>
      </c>
      <c r="Q241" s="238">
        <f>ROUND(E241*P241,2)</f>
        <v>0</v>
      </c>
      <c r="R241" s="240" t="s">
        <v>176</v>
      </c>
      <c r="S241" s="240" t="s">
        <v>132</v>
      </c>
      <c r="T241" s="241" t="s">
        <v>132</v>
      </c>
      <c r="U241" s="224">
        <v>0</v>
      </c>
      <c r="V241" s="224">
        <f>ROUND(E241*U241,2)</f>
        <v>0</v>
      </c>
      <c r="W241" s="224"/>
      <c r="X241" s="224" t="s">
        <v>133</v>
      </c>
      <c r="Y241" s="213"/>
      <c r="Z241" s="213"/>
      <c r="AA241" s="213"/>
      <c r="AB241" s="213"/>
      <c r="AC241" s="213"/>
      <c r="AD241" s="213"/>
      <c r="AE241" s="213"/>
      <c r="AF241" s="213"/>
      <c r="AG241" s="213" t="s">
        <v>134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4" t="s">
        <v>360</v>
      </c>
      <c r="D242" s="226"/>
      <c r="E242" s="227">
        <v>34.6</v>
      </c>
      <c r="F242" s="224"/>
      <c r="G242" s="224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138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5"/>
      <c r="D243" s="245"/>
      <c r="E243" s="245"/>
      <c r="F243" s="245"/>
      <c r="G243" s="245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139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35">
        <v>79</v>
      </c>
      <c r="B244" s="236" t="s">
        <v>361</v>
      </c>
      <c r="C244" s="252" t="s">
        <v>362</v>
      </c>
      <c r="D244" s="237" t="s">
        <v>164</v>
      </c>
      <c r="E244" s="238">
        <v>3.532</v>
      </c>
      <c r="F244" s="239"/>
      <c r="G244" s="240">
        <f>ROUND(E244*F244,2)</f>
        <v>0</v>
      </c>
      <c r="H244" s="239"/>
      <c r="I244" s="240">
        <f>ROUND(E244*H244,2)</f>
        <v>0</v>
      </c>
      <c r="J244" s="239"/>
      <c r="K244" s="240">
        <f>ROUND(E244*J244,2)</f>
        <v>0</v>
      </c>
      <c r="L244" s="240">
        <v>21</v>
      </c>
      <c r="M244" s="240">
        <f>G244*(1+L244/100)</f>
        <v>0</v>
      </c>
      <c r="N244" s="238">
        <v>0</v>
      </c>
      <c r="O244" s="238">
        <f>ROUND(E244*N244,2)</f>
        <v>0</v>
      </c>
      <c r="P244" s="238">
        <v>0</v>
      </c>
      <c r="Q244" s="238">
        <f>ROUND(E244*P244,2)</f>
        <v>0</v>
      </c>
      <c r="R244" s="240" t="s">
        <v>170</v>
      </c>
      <c r="S244" s="240" t="s">
        <v>132</v>
      </c>
      <c r="T244" s="241" t="s">
        <v>132</v>
      </c>
      <c r="U244" s="224">
        <v>0.68799999999999994</v>
      </c>
      <c r="V244" s="224">
        <f>ROUND(E244*U244,2)</f>
        <v>2.4300000000000002</v>
      </c>
      <c r="W244" s="224"/>
      <c r="X244" s="224" t="s">
        <v>363</v>
      </c>
      <c r="Y244" s="213"/>
      <c r="Z244" s="213"/>
      <c r="AA244" s="213"/>
      <c r="AB244" s="213"/>
      <c r="AC244" s="213"/>
      <c r="AD244" s="213"/>
      <c r="AE244" s="213"/>
      <c r="AF244" s="213"/>
      <c r="AG244" s="213" t="s">
        <v>364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3" t="s">
        <v>365</v>
      </c>
      <c r="D245" s="243"/>
      <c r="E245" s="243"/>
      <c r="F245" s="243"/>
      <c r="G245" s="243"/>
      <c r="H245" s="224"/>
      <c r="I245" s="224"/>
      <c r="J245" s="224"/>
      <c r="K245" s="224"/>
      <c r="L245" s="224"/>
      <c r="M245" s="224"/>
      <c r="N245" s="223"/>
      <c r="O245" s="223"/>
      <c r="P245" s="223"/>
      <c r="Q245" s="223"/>
      <c r="R245" s="224"/>
      <c r="S245" s="224"/>
      <c r="T245" s="224"/>
      <c r="U245" s="224"/>
      <c r="V245" s="224"/>
      <c r="W245" s="224"/>
      <c r="X245" s="224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136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5"/>
      <c r="D246" s="245"/>
      <c r="E246" s="245"/>
      <c r="F246" s="245"/>
      <c r="G246" s="245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139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35">
        <v>80</v>
      </c>
      <c r="B247" s="236" t="s">
        <v>366</v>
      </c>
      <c r="C247" s="252" t="s">
        <v>367</v>
      </c>
      <c r="D247" s="237" t="s">
        <v>164</v>
      </c>
      <c r="E247" s="238">
        <v>3.532</v>
      </c>
      <c r="F247" s="239"/>
      <c r="G247" s="240">
        <f>ROUND(E247*F247,2)</f>
        <v>0</v>
      </c>
      <c r="H247" s="239"/>
      <c r="I247" s="240">
        <f>ROUND(E247*H247,2)</f>
        <v>0</v>
      </c>
      <c r="J247" s="239"/>
      <c r="K247" s="240">
        <f>ROUND(E247*J247,2)</f>
        <v>0</v>
      </c>
      <c r="L247" s="240">
        <v>21</v>
      </c>
      <c r="M247" s="240">
        <f>G247*(1+L247/100)</f>
        <v>0</v>
      </c>
      <c r="N247" s="238">
        <v>0</v>
      </c>
      <c r="O247" s="238">
        <f>ROUND(E247*N247,2)</f>
        <v>0</v>
      </c>
      <c r="P247" s="238">
        <v>0</v>
      </c>
      <c r="Q247" s="238">
        <f>ROUND(E247*P247,2)</f>
        <v>0</v>
      </c>
      <c r="R247" s="240" t="s">
        <v>176</v>
      </c>
      <c r="S247" s="240" t="s">
        <v>132</v>
      </c>
      <c r="T247" s="241" t="s">
        <v>132</v>
      </c>
      <c r="U247" s="224">
        <v>0.49</v>
      </c>
      <c r="V247" s="224">
        <f>ROUND(E247*U247,2)</f>
        <v>1.73</v>
      </c>
      <c r="W247" s="224"/>
      <c r="X247" s="224" t="s">
        <v>363</v>
      </c>
      <c r="Y247" s="213"/>
      <c r="Z247" s="213"/>
      <c r="AA247" s="213"/>
      <c r="AB247" s="213"/>
      <c r="AC247" s="213"/>
      <c r="AD247" s="213"/>
      <c r="AE247" s="213"/>
      <c r="AF247" s="213"/>
      <c r="AG247" s="213" t="s">
        <v>364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8" t="s">
        <v>368</v>
      </c>
      <c r="D248" s="248"/>
      <c r="E248" s="248"/>
      <c r="F248" s="248"/>
      <c r="G248" s="248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159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5"/>
      <c r="D249" s="245"/>
      <c r="E249" s="245"/>
      <c r="F249" s="245"/>
      <c r="G249" s="245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139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35">
        <v>81</v>
      </c>
      <c r="B250" s="236" t="s">
        <v>369</v>
      </c>
      <c r="C250" s="252" t="s">
        <v>370</v>
      </c>
      <c r="D250" s="237" t="s">
        <v>164</v>
      </c>
      <c r="E250" s="238">
        <v>3.532</v>
      </c>
      <c r="F250" s="239"/>
      <c r="G250" s="240">
        <f>ROUND(E250*F250,2)</f>
        <v>0</v>
      </c>
      <c r="H250" s="239"/>
      <c r="I250" s="240">
        <f>ROUND(E250*H250,2)</f>
        <v>0</v>
      </c>
      <c r="J250" s="239"/>
      <c r="K250" s="240">
        <f>ROUND(E250*J250,2)</f>
        <v>0</v>
      </c>
      <c r="L250" s="240">
        <v>21</v>
      </c>
      <c r="M250" s="240">
        <f>G250*(1+L250/100)</f>
        <v>0</v>
      </c>
      <c r="N250" s="238">
        <v>0</v>
      </c>
      <c r="O250" s="238">
        <f>ROUND(E250*N250,2)</f>
        <v>0</v>
      </c>
      <c r="P250" s="238">
        <v>0</v>
      </c>
      <c r="Q250" s="238">
        <f>ROUND(E250*P250,2)</f>
        <v>0</v>
      </c>
      <c r="R250" s="240" t="s">
        <v>176</v>
      </c>
      <c r="S250" s="240" t="s">
        <v>132</v>
      </c>
      <c r="T250" s="241" t="s">
        <v>132</v>
      </c>
      <c r="U250" s="224">
        <v>0.94199999999999995</v>
      </c>
      <c r="V250" s="224">
        <f>ROUND(E250*U250,2)</f>
        <v>3.33</v>
      </c>
      <c r="W250" s="224"/>
      <c r="X250" s="224" t="s">
        <v>363</v>
      </c>
      <c r="Y250" s="213"/>
      <c r="Z250" s="213"/>
      <c r="AA250" s="213"/>
      <c r="AB250" s="213"/>
      <c r="AC250" s="213"/>
      <c r="AD250" s="213"/>
      <c r="AE250" s="213"/>
      <c r="AF250" s="213"/>
      <c r="AG250" s="213" t="s">
        <v>364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7"/>
      <c r="D251" s="247"/>
      <c r="E251" s="247"/>
      <c r="F251" s="247"/>
      <c r="G251" s="247"/>
      <c r="H251" s="224"/>
      <c r="I251" s="224"/>
      <c r="J251" s="224"/>
      <c r="K251" s="224"/>
      <c r="L251" s="224"/>
      <c r="M251" s="224"/>
      <c r="N251" s="223"/>
      <c r="O251" s="223"/>
      <c r="P251" s="223"/>
      <c r="Q251" s="223"/>
      <c r="R251" s="224"/>
      <c r="S251" s="224"/>
      <c r="T251" s="224"/>
      <c r="U251" s="224"/>
      <c r="V251" s="224"/>
      <c r="W251" s="224"/>
      <c r="X251" s="224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139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ht="22.5" outlineLevel="1" x14ac:dyDescent="0.2">
      <c r="A252" s="235">
        <v>82</v>
      </c>
      <c r="B252" s="236" t="s">
        <v>371</v>
      </c>
      <c r="C252" s="252" t="s">
        <v>372</v>
      </c>
      <c r="D252" s="237" t="s">
        <v>164</v>
      </c>
      <c r="E252" s="238">
        <v>3.532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38">
        <v>0</v>
      </c>
      <c r="O252" s="238">
        <f>ROUND(E252*N252,2)</f>
        <v>0</v>
      </c>
      <c r="P252" s="238">
        <v>0</v>
      </c>
      <c r="Q252" s="238">
        <f>ROUND(E252*P252,2)</f>
        <v>0</v>
      </c>
      <c r="R252" s="240" t="s">
        <v>176</v>
      </c>
      <c r="S252" s="240" t="s">
        <v>132</v>
      </c>
      <c r="T252" s="241" t="s">
        <v>132</v>
      </c>
      <c r="U252" s="224">
        <v>0</v>
      </c>
      <c r="V252" s="224">
        <f>ROUND(E252*U252,2)</f>
        <v>0</v>
      </c>
      <c r="W252" s="224"/>
      <c r="X252" s="224" t="s">
        <v>363</v>
      </c>
      <c r="Y252" s="213"/>
      <c r="Z252" s="213"/>
      <c r="AA252" s="213"/>
      <c r="AB252" s="213"/>
      <c r="AC252" s="213"/>
      <c r="AD252" s="213"/>
      <c r="AE252" s="213"/>
      <c r="AF252" s="213"/>
      <c r="AG252" s="213" t="s">
        <v>364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7"/>
      <c r="D253" s="247"/>
      <c r="E253" s="247"/>
      <c r="F253" s="247"/>
      <c r="G253" s="247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139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35">
        <v>83</v>
      </c>
      <c r="B254" s="236" t="s">
        <v>373</v>
      </c>
      <c r="C254" s="252" t="s">
        <v>374</v>
      </c>
      <c r="D254" s="237" t="s">
        <v>164</v>
      </c>
      <c r="E254" s="238">
        <v>3.532</v>
      </c>
      <c r="F254" s="239"/>
      <c r="G254" s="240">
        <f>ROUND(E254*F254,2)</f>
        <v>0</v>
      </c>
      <c r="H254" s="239"/>
      <c r="I254" s="240">
        <f>ROUND(E254*H254,2)</f>
        <v>0</v>
      </c>
      <c r="J254" s="239"/>
      <c r="K254" s="240">
        <f>ROUND(E254*J254,2)</f>
        <v>0</v>
      </c>
      <c r="L254" s="240">
        <v>21</v>
      </c>
      <c r="M254" s="240">
        <f>G254*(1+L254/100)</f>
        <v>0</v>
      </c>
      <c r="N254" s="238">
        <v>0</v>
      </c>
      <c r="O254" s="238">
        <f>ROUND(E254*N254,2)</f>
        <v>0</v>
      </c>
      <c r="P254" s="238">
        <v>0</v>
      </c>
      <c r="Q254" s="238">
        <f>ROUND(E254*P254,2)</f>
        <v>0</v>
      </c>
      <c r="R254" s="240" t="s">
        <v>375</v>
      </c>
      <c r="S254" s="240" t="s">
        <v>132</v>
      </c>
      <c r="T254" s="241" t="s">
        <v>132</v>
      </c>
      <c r="U254" s="224">
        <v>6.0000000000000001E-3</v>
      </c>
      <c r="V254" s="224">
        <f>ROUND(E254*U254,2)</f>
        <v>0.02</v>
      </c>
      <c r="W254" s="224"/>
      <c r="X254" s="224" t="s">
        <v>363</v>
      </c>
      <c r="Y254" s="213"/>
      <c r="Z254" s="213"/>
      <c r="AA254" s="213"/>
      <c r="AB254" s="213"/>
      <c r="AC254" s="213"/>
      <c r="AD254" s="213"/>
      <c r="AE254" s="213"/>
      <c r="AF254" s="213"/>
      <c r="AG254" s="213" t="s">
        <v>364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3" t="s">
        <v>376</v>
      </c>
      <c r="D255" s="243"/>
      <c r="E255" s="243"/>
      <c r="F255" s="243"/>
      <c r="G255" s="243"/>
      <c r="H255" s="224"/>
      <c r="I255" s="224"/>
      <c r="J255" s="224"/>
      <c r="K255" s="224"/>
      <c r="L255" s="224"/>
      <c r="M255" s="224"/>
      <c r="N255" s="223"/>
      <c r="O255" s="223"/>
      <c r="P255" s="223"/>
      <c r="Q255" s="223"/>
      <c r="R255" s="224"/>
      <c r="S255" s="224"/>
      <c r="T255" s="224"/>
      <c r="U255" s="224"/>
      <c r="V255" s="224"/>
      <c r="W255" s="224"/>
      <c r="X255" s="224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136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5"/>
      <c r="D256" s="245"/>
      <c r="E256" s="245"/>
      <c r="F256" s="245"/>
      <c r="G256" s="245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139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x14ac:dyDescent="0.2">
      <c r="A257" s="229" t="s">
        <v>126</v>
      </c>
      <c r="B257" s="230" t="s">
        <v>98</v>
      </c>
      <c r="C257" s="251" t="s">
        <v>27</v>
      </c>
      <c r="D257" s="231"/>
      <c r="E257" s="232"/>
      <c r="F257" s="233"/>
      <c r="G257" s="233">
        <f>SUMIF(AG258:AG266,"&lt;&gt;NOR",G258:G266)</f>
        <v>0</v>
      </c>
      <c r="H257" s="233"/>
      <c r="I257" s="233">
        <f>SUM(I258:I266)</f>
        <v>0</v>
      </c>
      <c r="J257" s="233"/>
      <c r="K257" s="233">
        <f>SUM(K258:K266)</f>
        <v>0</v>
      </c>
      <c r="L257" s="233"/>
      <c r="M257" s="233">
        <f>SUM(M258:M266)</f>
        <v>0</v>
      </c>
      <c r="N257" s="232"/>
      <c r="O257" s="232">
        <f>SUM(O258:O266)</f>
        <v>0</v>
      </c>
      <c r="P257" s="232"/>
      <c r="Q257" s="232">
        <f>SUM(Q258:Q266)</f>
        <v>0</v>
      </c>
      <c r="R257" s="233"/>
      <c r="S257" s="233"/>
      <c r="T257" s="234"/>
      <c r="U257" s="228"/>
      <c r="V257" s="228">
        <f>SUM(V258:V266)</f>
        <v>0</v>
      </c>
      <c r="W257" s="228"/>
      <c r="X257" s="228"/>
      <c r="AG257" t="s">
        <v>127</v>
      </c>
    </row>
    <row r="258" spans="1:60" outlineLevel="1" x14ac:dyDescent="0.2">
      <c r="A258" s="235">
        <v>84</v>
      </c>
      <c r="B258" s="236" t="s">
        <v>377</v>
      </c>
      <c r="C258" s="252" t="s">
        <v>378</v>
      </c>
      <c r="D258" s="237" t="s">
        <v>379</v>
      </c>
      <c r="E258" s="238">
        <v>1</v>
      </c>
      <c r="F258" s="239"/>
      <c r="G258" s="240">
        <f>ROUND(E258*F258,2)</f>
        <v>0</v>
      </c>
      <c r="H258" s="239"/>
      <c r="I258" s="240">
        <f>ROUND(E258*H258,2)</f>
        <v>0</v>
      </c>
      <c r="J258" s="239"/>
      <c r="K258" s="240">
        <f>ROUND(E258*J258,2)</f>
        <v>0</v>
      </c>
      <c r="L258" s="240">
        <v>21</v>
      </c>
      <c r="M258" s="240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40"/>
      <c r="S258" s="240" t="s">
        <v>132</v>
      </c>
      <c r="T258" s="241" t="s">
        <v>218</v>
      </c>
      <c r="U258" s="224">
        <v>0</v>
      </c>
      <c r="V258" s="224">
        <f>ROUND(E258*U258,2)</f>
        <v>0</v>
      </c>
      <c r="W258" s="224"/>
      <c r="X258" s="224" t="s">
        <v>380</v>
      </c>
      <c r="Y258" s="213"/>
      <c r="Z258" s="213"/>
      <c r="AA258" s="213"/>
      <c r="AB258" s="213"/>
      <c r="AC258" s="213"/>
      <c r="AD258" s="213"/>
      <c r="AE258" s="213"/>
      <c r="AF258" s="213"/>
      <c r="AG258" s="213" t="s">
        <v>381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8" t="s">
        <v>382</v>
      </c>
      <c r="D259" s="248"/>
      <c r="E259" s="248"/>
      <c r="F259" s="248"/>
      <c r="G259" s="248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159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20"/>
      <c r="B260" s="221"/>
      <c r="C260" s="255"/>
      <c r="D260" s="245"/>
      <c r="E260" s="245"/>
      <c r="F260" s="245"/>
      <c r="G260" s="245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13"/>
      <c r="Z260" s="213"/>
      <c r="AA260" s="213"/>
      <c r="AB260" s="213"/>
      <c r="AC260" s="213"/>
      <c r="AD260" s="213"/>
      <c r="AE260" s="213"/>
      <c r="AF260" s="213"/>
      <c r="AG260" s="213" t="s">
        <v>139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35">
        <v>85</v>
      </c>
      <c r="B261" s="236" t="s">
        <v>383</v>
      </c>
      <c r="C261" s="252" t="s">
        <v>384</v>
      </c>
      <c r="D261" s="237" t="s">
        <v>379</v>
      </c>
      <c r="E261" s="238">
        <v>1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38">
        <v>0</v>
      </c>
      <c r="O261" s="238">
        <f>ROUND(E261*N261,2)</f>
        <v>0</v>
      </c>
      <c r="P261" s="238">
        <v>0</v>
      </c>
      <c r="Q261" s="238">
        <f>ROUND(E261*P261,2)</f>
        <v>0</v>
      </c>
      <c r="R261" s="240"/>
      <c r="S261" s="240" t="s">
        <v>132</v>
      </c>
      <c r="T261" s="241" t="s">
        <v>218</v>
      </c>
      <c r="U261" s="224">
        <v>0</v>
      </c>
      <c r="V261" s="224">
        <f>ROUND(E261*U261,2)</f>
        <v>0</v>
      </c>
      <c r="W261" s="224"/>
      <c r="X261" s="224" t="s">
        <v>380</v>
      </c>
      <c r="Y261" s="213"/>
      <c r="Z261" s="213"/>
      <c r="AA261" s="213"/>
      <c r="AB261" s="213"/>
      <c r="AC261" s="213"/>
      <c r="AD261" s="213"/>
      <c r="AE261" s="213"/>
      <c r="AF261" s="213"/>
      <c r="AG261" s="213" t="s">
        <v>385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ht="22.5" outlineLevel="1" x14ac:dyDescent="0.2">
      <c r="A262" s="220"/>
      <c r="B262" s="221"/>
      <c r="C262" s="258" t="s">
        <v>386</v>
      </c>
      <c r="D262" s="248"/>
      <c r="E262" s="248"/>
      <c r="F262" s="248"/>
      <c r="G262" s="248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159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42" t="str">
        <f>C262</f>
        <v>Náklady na ztížené provádění stavebních prací v důsledku nepřerušeného provozu na staveništi nebo v případech nepřerušeného provozu v objektech v nichž se stavební práce provádí.</v>
      </c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5"/>
      <c r="D263" s="245"/>
      <c r="E263" s="245"/>
      <c r="F263" s="245"/>
      <c r="G263" s="245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139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35">
        <v>86</v>
      </c>
      <c r="B264" s="236" t="s">
        <v>387</v>
      </c>
      <c r="C264" s="252" t="s">
        <v>388</v>
      </c>
      <c r="D264" s="237" t="s">
        <v>379</v>
      </c>
      <c r="E264" s="238">
        <v>1</v>
      </c>
      <c r="F264" s="239"/>
      <c r="G264" s="240">
        <f>ROUND(E264*F264,2)</f>
        <v>0</v>
      </c>
      <c r="H264" s="239"/>
      <c r="I264" s="240">
        <f>ROUND(E264*H264,2)</f>
        <v>0</v>
      </c>
      <c r="J264" s="239"/>
      <c r="K264" s="240">
        <f>ROUND(E264*J264,2)</f>
        <v>0</v>
      </c>
      <c r="L264" s="240">
        <v>21</v>
      </c>
      <c r="M264" s="240">
        <f>G264*(1+L264/100)</f>
        <v>0</v>
      </c>
      <c r="N264" s="238">
        <v>0</v>
      </c>
      <c r="O264" s="238">
        <f>ROUND(E264*N264,2)</f>
        <v>0</v>
      </c>
      <c r="P264" s="238">
        <v>0</v>
      </c>
      <c r="Q264" s="238">
        <f>ROUND(E264*P264,2)</f>
        <v>0</v>
      </c>
      <c r="R264" s="240"/>
      <c r="S264" s="240" t="s">
        <v>132</v>
      </c>
      <c r="T264" s="241" t="s">
        <v>218</v>
      </c>
      <c r="U264" s="224">
        <v>0</v>
      </c>
      <c r="V264" s="224">
        <f>ROUND(E264*U264,2)</f>
        <v>0</v>
      </c>
      <c r="W264" s="224"/>
      <c r="X264" s="224" t="s">
        <v>380</v>
      </c>
      <c r="Y264" s="213"/>
      <c r="Z264" s="213"/>
      <c r="AA264" s="213"/>
      <c r="AB264" s="213"/>
      <c r="AC264" s="213"/>
      <c r="AD264" s="213"/>
      <c r="AE264" s="213"/>
      <c r="AF264" s="213"/>
      <c r="AG264" s="213" t="s">
        <v>381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8" t="s">
        <v>389</v>
      </c>
      <c r="D265" s="248"/>
      <c r="E265" s="248"/>
      <c r="F265" s="248"/>
      <c r="G265" s="248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159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5"/>
      <c r="D266" s="245"/>
      <c r="E266" s="245"/>
      <c r="F266" s="245"/>
      <c r="G266" s="245"/>
      <c r="H266" s="224"/>
      <c r="I266" s="224"/>
      <c r="J266" s="224"/>
      <c r="K266" s="224"/>
      <c r="L266" s="224"/>
      <c r="M266" s="224"/>
      <c r="N266" s="223"/>
      <c r="O266" s="223"/>
      <c r="P266" s="223"/>
      <c r="Q266" s="223"/>
      <c r="R266" s="224"/>
      <c r="S266" s="224"/>
      <c r="T266" s="224"/>
      <c r="U266" s="224"/>
      <c r="V266" s="224"/>
      <c r="W266" s="224"/>
      <c r="X266" s="224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139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x14ac:dyDescent="0.2">
      <c r="A267" s="3"/>
      <c r="B267" s="4"/>
      <c r="C267" s="261"/>
      <c r="D267" s="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AE267">
        <v>15</v>
      </c>
      <c r="AF267">
        <v>21</v>
      </c>
      <c r="AG267" t="s">
        <v>113</v>
      </c>
    </row>
    <row r="268" spans="1:60" x14ac:dyDescent="0.2">
      <c r="A268" s="216"/>
      <c r="B268" s="217" t="s">
        <v>29</v>
      </c>
      <c r="C268" s="262"/>
      <c r="D268" s="218"/>
      <c r="E268" s="219"/>
      <c r="F268" s="219"/>
      <c r="G268" s="250">
        <f>G8+G13+G26+G35+G41+G58+G94+G159+G215+G225+G228+G240+G257</f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AE268">
        <f>SUMIF(L7:L266,AE267,G7:G266)</f>
        <v>0</v>
      </c>
      <c r="AF268">
        <f>SUMIF(L7:L266,AF267,G7:G266)</f>
        <v>0</v>
      </c>
      <c r="AG268" t="s">
        <v>390</v>
      </c>
    </row>
    <row r="269" spans="1:60" x14ac:dyDescent="0.2">
      <c r="C269" s="263"/>
      <c r="D269" s="10"/>
      <c r="AG269" t="s">
        <v>391</v>
      </c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uRrmx7qJbcp+lQWFinmanOplX+M3UUNHKnjFo/SGOmYxcsCIz7VmC2LR4vsPpTmwB3+lTTaGWCdmxsAtFlHvg==" saltValue="CI2xHsNu9TOrPDk5KkVJPA==" spinCount="100000" sheet="1"/>
  <mergeCells count="150">
    <mergeCell ref="C259:G259"/>
    <mergeCell ref="C260:G260"/>
    <mergeCell ref="C262:G262"/>
    <mergeCell ref="C263:G263"/>
    <mergeCell ref="C265:G265"/>
    <mergeCell ref="C266:G266"/>
    <mergeCell ref="C248:G248"/>
    <mergeCell ref="C249:G249"/>
    <mergeCell ref="C251:G251"/>
    <mergeCell ref="C253:G253"/>
    <mergeCell ref="C255:G255"/>
    <mergeCell ref="C256:G256"/>
    <mergeCell ref="C232:G232"/>
    <mergeCell ref="C234:G234"/>
    <mergeCell ref="C239:G239"/>
    <mergeCell ref="C243:G243"/>
    <mergeCell ref="C245:G245"/>
    <mergeCell ref="C246:G246"/>
    <mergeCell ref="C220:G220"/>
    <mergeCell ref="C221:G221"/>
    <mergeCell ref="C223:G223"/>
    <mergeCell ref="C224:G224"/>
    <mergeCell ref="C227:G227"/>
    <mergeCell ref="C230:G230"/>
    <mergeCell ref="C209:G209"/>
    <mergeCell ref="C211:G211"/>
    <mergeCell ref="C213:G213"/>
    <mergeCell ref="C214:G214"/>
    <mergeCell ref="C217:G217"/>
    <mergeCell ref="C218:G218"/>
    <mergeCell ref="C198:G198"/>
    <mergeCell ref="C200:G200"/>
    <mergeCell ref="C202:G202"/>
    <mergeCell ref="C204:G204"/>
    <mergeCell ref="C205:G205"/>
    <mergeCell ref="C207:G207"/>
    <mergeCell ref="C188:G188"/>
    <mergeCell ref="C189:G189"/>
    <mergeCell ref="C191:G191"/>
    <mergeCell ref="C193:G193"/>
    <mergeCell ref="C195:G195"/>
    <mergeCell ref="C197:G197"/>
    <mergeCell ref="C177:G177"/>
    <mergeCell ref="C179:G179"/>
    <mergeCell ref="C181:G181"/>
    <mergeCell ref="C182:G182"/>
    <mergeCell ref="C184:G184"/>
    <mergeCell ref="C186:G186"/>
    <mergeCell ref="C166:G166"/>
    <mergeCell ref="C168:G168"/>
    <mergeCell ref="C170:G170"/>
    <mergeCell ref="C172:G172"/>
    <mergeCell ref="C174:G174"/>
    <mergeCell ref="C175:G175"/>
    <mergeCell ref="C155:G155"/>
    <mergeCell ref="C157:G157"/>
    <mergeCell ref="C158:G158"/>
    <mergeCell ref="C161:G161"/>
    <mergeCell ref="C163:G163"/>
    <mergeCell ref="C165:G165"/>
    <mergeCell ref="C145:G145"/>
    <mergeCell ref="C147:G147"/>
    <mergeCell ref="C148:G148"/>
    <mergeCell ref="C150:G150"/>
    <mergeCell ref="C151:G151"/>
    <mergeCell ref="C153:G153"/>
    <mergeCell ref="C134:G134"/>
    <mergeCell ref="C135:G135"/>
    <mergeCell ref="C137:G137"/>
    <mergeCell ref="C139:G139"/>
    <mergeCell ref="C141:G141"/>
    <mergeCell ref="C143:G143"/>
    <mergeCell ref="C125:G125"/>
    <mergeCell ref="C126:G126"/>
    <mergeCell ref="C128:G128"/>
    <mergeCell ref="C129:G129"/>
    <mergeCell ref="C131:G131"/>
    <mergeCell ref="C132:G132"/>
    <mergeCell ref="C114:G114"/>
    <mergeCell ref="C116:G116"/>
    <mergeCell ref="C117:G117"/>
    <mergeCell ref="C119:G119"/>
    <mergeCell ref="C121:G121"/>
    <mergeCell ref="C123:G123"/>
    <mergeCell ref="C106:G106"/>
    <mergeCell ref="C107:G107"/>
    <mergeCell ref="C108:G108"/>
    <mergeCell ref="C110:G110"/>
    <mergeCell ref="C111:G111"/>
    <mergeCell ref="C113:G113"/>
    <mergeCell ref="C98:G98"/>
    <mergeCell ref="C100:G100"/>
    <mergeCell ref="C101:G101"/>
    <mergeCell ref="C102:G102"/>
    <mergeCell ref="C103:G103"/>
    <mergeCell ref="C105:G105"/>
    <mergeCell ref="C88:G88"/>
    <mergeCell ref="C90:G90"/>
    <mergeCell ref="C92:G92"/>
    <mergeCell ref="C93:G93"/>
    <mergeCell ref="C96:G96"/>
    <mergeCell ref="C97:G97"/>
    <mergeCell ref="C79:G79"/>
    <mergeCell ref="C81:G81"/>
    <mergeCell ref="C82:G82"/>
    <mergeCell ref="C84:G84"/>
    <mergeCell ref="C85:G85"/>
    <mergeCell ref="C86:G86"/>
    <mergeCell ref="C72:G72"/>
    <mergeCell ref="C73:G73"/>
    <mergeCell ref="C74:G74"/>
    <mergeCell ref="C75:G75"/>
    <mergeCell ref="C77:G77"/>
    <mergeCell ref="C78:G78"/>
    <mergeCell ref="C64:G64"/>
    <mergeCell ref="C65:G65"/>
    <mergeCell ref="C66:G66"/>
    <mergeCell ref="C68:G68"/>
    <mergeCell ref="C69:G69"/>
    <mergeCell ref="C70:G70"/>
    <mergeCell ref="C54:G54"/>
    <mergeCell ref="C56:G56"/>
    <mergeCell ref="C57:G57"/>
    <mergeCell ref="C60:G60"/>
    <mergeCell ref="C61:G61"/>
    <mergeCell ref="C62:G62"/>
    <mergeCell ref="C37:G37"/>
    <mergeCell ref="C40:G40"/>
    <mergeCell ref="C45:G45"/>
    <mergeCell ref="C47:G47"/>
    <mergeCell ref="C50:G50"/>
    <mergeCell ref="C52:G52"/>
    <mergeCell ref="C24:G24"/>
    <mergeCell ref="C25:G25"/>
    <mergeCell ref="C28:G28"/>
    <mergeCell ref="C29:G29"/>
    <mergeCell ref="C32:G32"/>
    <mergeCell ref="C34:G34"/>
    <mergeCell ref="C15:G15"/>
    <mergeCell ref="C16:G16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 1 Pol'!Názvy_tisku</vt:lpstr>
      <vt:lpstr>oadresa</vt:lpstr>
      <vt:lpstr>Stavba!Objednatel</vt:lpstr>
      <vt:lpstr>Stavba!Objekt</vt:lpstr>
      <vt:lpstr>'D.1.4.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2022-02-23T09:21:30Z</dcterms:modified>
</cp:coreProperties>
</file>